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емная комиссия 2017\Сводка на каждый день, 2017\27-07-17\"/>
    </mc:Choice>
  </mc:AlternateContent>
  <bookViews>
    <workbookView xWindow="480" yWindow="105" windowWidth="15135" windowHeight="10920" tabRatio="831" firstSheet="1" activeTab="5"/>
  </bookViews>
  <sheets>
    <sheet name="ОЧНО без ВНЕБ" sheetId="14" state="hidden" r:id="rId1"/>
    <sheet name="ОЧНО-бакалавриат, специалит" sheetId="23" r:id="rId2"/>
    <sheet name="ОЧНО-ЗАОЧНО-бакалавр.,специ" sheetId="24" r:id="rId3"/>
    <sheet name="ЗАОЧНО-бакалавриат, специал" sheetId="25" r:id="rId4"/>
    <sheet name="магистратура" sheetId="26" r:id="rId5"/>
    <sheet name="аспирантура" sheetId="21" r:id="rId6"/>
    <sheet name="ЗАОЧНО без ВНЕБ" sheetId="15" state="hidden" r:id="rId7"/>
    <sheet name="ОЧНО копия" sheetId="7" state="hidden" r:id="rId8"/>
    <sheet name="ЗАОЧНО копии" sheetId="8" state="hidden" r:id="rId9"/>
  </sheets>
  <definedNames>
    <definedName name="_xlnm.Print_Area" localSheetId="5">аспирантура!$A$1:$J$14</definedName>
    <definedName name="_xlnm.Print_Area" localSheetId="6">'ЗАОЧНО без ВНЕБ'!$A$1:$H$33</definedName>
    <definedName name="_xlnm.Print_Area" localSheetId="8">'ЗАОЧНО копии'!$A$1:$L$28</definedName>
    <definedName name="_xlnm.Print_Area" localSheetId="3">'ЗАОЧНО-бакалавриат, специал'!$A$1:$M$27</definedName>
    <definedName name="_xlnm.Print_Area" localSheetId="4">магистратура!$A$1:$K$27</definedName>
    <definedName name="_xlnm.Print_Area" localSheetId="0">'ОЧНО без ВНЕБ'!$A$1:$J$50</definedName>
    <definedName name="_xlnm.Print_Area" localSheetId="7">'ОЧНО копия'!$A$1:$O$31</definedName>
    <definedName name="_xlnm.Print_Area" localSheetId="1">'ОЧНО-бакалавриат, специалит'!$A$1:$M$33</definedName>
    <definedName name="_xlnm.Print_Area" localSheetId="2">'ОЧНО-ЗАОЧНО-бакалавр.,специ'!$A$1:$M$11</definedName>
  </definedNames>
  <calcPr calcId="162913" refMode="R1C1"/>
</workbook>
</file>

<file path=xl/calcChain.xml><?xml version="1.0" encoding="utf-8"?>
<calcChain xmlns="http://schemas.openxmlformats.org/spreadsheetml/2006/main">
  <c r="F3" i="15" l="1"/>
  <c r="H32" i="15"/>
  <c r="G32" i="15"/>
  <c r="E32" i="15"/>
  <c r="D32" i="15"/>
  <c r="F25" i="15"/>
  <c r="F18" i="15"/>
  <c r="F16" i="15"/>
  <c r="F8" i="15"/>
  <c r="J49" i="14"/>
  <c r="I49" i="14"/>
  <c r="F49" i="14"/>
  <c r="E49" i="14"/>
  <c r="D49" i="14"/>
  <c r="G46" i="14"/>
  <c r="H46" i="14" s="1"/>
  <c r="G42" i="14"/>
  <c r="H42" i="14" s="1"/>
  <c r="H41" i="14"/>
  <c r="G38" i="14"/>
  <c r="H38" i="14" s="1"/>
  <c r="G35" i="14"/>
  <c r="H35" i="14" s="1"/>
  <c r="G33" i="14"/>
  <c r="H33" i="14" s="1"/>
  <c r="G31" i="14"/>
  <c r="H31" i="14" s="1"/>
  <c r="G29" i="14"/>
  <c r="H29" i="14" s="1"/>
  <c r="H28" i="14"/>
  <c r="G26" i="14"/>
  <c r="H26" i="14" s="1"/>
  <c r="G23" i="14"/>
  <c r="H23" i="14" s="1"/>
  <c r="G20" i="14"/>
  <c r="H20" i="14" s="1"/>
  <c r="H19" i="14"/>
  <c r="H18" i="14"/>
  <c r="H16" i="14"/>
  <c r="H15" i="14"/>
  <c r="G13" i="14"/>
  <c r="H13" i="14" s="1"/>
  <c r="G9" i="14"/>
  <c r="H9" i="14" s="1"/>
  <c r="D3" i="14"/>
  <c r="L27" i="8"/>
  <c r="I27" i="8"/>
  <c r="E27" i="8"/>
  <c r="G3" i="8"/>
  <c r="F8" i="8"/>
  <c r="F9" i="8"/>
  <c r="M9" i="8"/>
  <c r="N9" i="8"/>
  <c r="F10" i="8"/>
  <c r="M10" i="8"/>
  <c r="N10" i="8"/>
  <c r="F11" i="8"/>
  <c r="M11" i="8"/>
  <c r="N11" i="8"/>
  <c r="F12" i="8"/>
  <c r="M12" i="8"/>
  <c r="N12" i="8"/>
  <c r="F13" i="8"/>
  <c r="M13" i="8"/>
  <c r="N13" i="8"/>
  <c r="F14" i="8"/>
  <c r="M14" i="8"/>
  <c r="N14" i="8"/>
  <c r="F15" i="8"/>
  <c r="M15" i="8"/>
  <c r="N15" i="8"/>
  <c r="F16" i="8"/>
  <c r="M16" i="8"/>
  <c r="N16" i="8"/>
  <c r="F17" i="8"/>
  <c r="M17" i="8"/>
  <c r="N17" i="8"/>
  <c r="F18" i="8"/>
  <c r="M18" i="8"/>
  <c r="N18" i="8"/>
  <c r="F19" i="8"/>
  <c r="M19" i="8"/>
  <c r="N19" i="8"/>
  <c r="F20" i="8"/>
  <c r="M20" i="8"/>
  <c r="N20" i="8"/>
  <c r="F21" i="8"/>
  <c r="M21" i="8"/>
  <c r="N21" i="8"/>
  <c r="F22" i="8"/>
  <c r="M22" i="8"/>
  <c r="N22" i="8"/>
  <c r="F23" i="8"/>
  <c r="M23" i="8"/>
  <c r="N23" i="8"/>
  <c r="F24" i="8"/>
  <c r="M24" i="8"/>
  <c r="N24" i="8"/>
  <c r="F25" i="8"/>
  <c r="M25" i="8"/>
  <c r="N25" i="8"/>
  <c r="F26" i="8"/>
  <c r="M26" i="8"/>
  <c r="N26" i="8"/>
  <c r="C27" i="8"/>
  <c r="D27" i="8"/>
  <c r="G27" i="8"/>
  <c r="H27" i="8"/>
  <c r="J27" i="8"/>
  <c r="K27" i="8"/>
  <c r="L30" i="7"/>
  <c r="O30" i="7"/>
  <c r="Q9" i="7"/>
  <c r="H30" i="7"/>
  <c r="I3" i="7"/>
  <c r="I9" i="7"/>
  <c r="I10" i="7"/>
  <c r="Q10" i="7"/>
  <c r="I11" i="7"/>
  <c r="Q11" i="7"/>
  <c r="Q12" i="7"/>
  <c r="I13" i="7"/>
  <c r="Q13" i="7"/>
  <c r="I14" i="7"/>
  <c r="Q14" i="7"/>
  <c r="I15" i="7"/>
  <c r="Q15" i="7"/>
  <c r="I16" i="7"/>
  <c r="Q16" i="7"/>
  <c r="I17" i="7"/>
  <c r="Q17" i="7"/>
  <c r="I18" i="7"/>
  <c r="Q18" i="7"/>
  <c r="I19" i="7"/>
  <c r="Q19" i="7"/>
  <c r="I20" i="7"/>
  <c r="Q20" i="7"/>
  <c r="I21" i="7"/>
  <c r="Q21" i="7"/>
  <c r="I22" i="7"/>
  <c r="Q22" i="7"/>
  <c r="I23" i="7"/>
  <c r="Q23" i="7"/>
  <c r="I24" i="7"/>
  <c r="Q24" i="7"/>
  <c r="I25" i="7"/>
  <c r="Q25" i="7"/>
  <c r="I26" i="7"/>
  <c r="Q26" i="7"/>
  <c r="Q27" i="7"/>
  <c r="I28" i="7"/>
  <c r="Q28" i="7"/>
  <c r="I29" i="7"/>
  <c r="Q29" i="7"/>
  <c r="E30" i="7"/>
  <c r="F30" i="7"/>
  <c r="G30" i="7"/>
  <c r="J30" i="7"/>
  <c r="K30" i="7"/>
  <c r="M30" i="7"/>
  <c r="N30" i="7"/>
  <c r="P30" i="7"/>
  <c r="K50" i="14"/>
  <c r="H49" i="14" l="1"/>
  <c r="J50" i="14"/>
  <c r="Q30" i="7"/>
  <c r="N31" i="7" s="1"/>
  <c r="N27" i="8"/>
  <c r="F27" i="8"/>
  <c r="I30" i="7"/>
  <c r="M27" i="8"/>
  <c r="K28" i="8" s="1"/>
</calcChain>
</file>

<file path=xl/sharedStrings.xml><?xml version="1.0" encoding="utf-8"?>
<sst xmlns="http://schemas.openxmlformats.org/spreadsheetml/2006/main" count="433" uniqueCount="143">
  <si>
    <t>Специальность</t>
  </si>
  <si>
    <t>Всего</t>
  </si>
  <si>
    <t>№ п/п</t>
  </si>
  <si>
    <t>Код</t>
  </si>
  <si>
    <t>ФГОУ ВПО "Тюменская ГСХА"</t>
  </si>
  <si>
    <t>Бюджетный прием</t>
  </si>
  <si>
    <t>Внебюджетный прием</t>
  </si>
  <si>
    <t>План</t>
  </si>
  <si>
    <t>Подано заявлений</t>
  </si>
  <si>
    <t>По сокр. программе</t>
  </si>
  <si>
    <r>
      <t>СВЕДЕНИЯ</t>
    </r>
    <r>
      <rPr>
        <b/>
        <sz val="16"/>
        <rFont val="Arial Cyr"/>
        <charset val="204"/>
      </rPr>
      <t xml:space="preserve">  О  ХОДЕ  ПРИЁМА   ДОКУМЕНТОВ</t>
    </r>
  </si>
  <si>
    <t>Всего:</t>
  </si>
  <si>
    <t>Конкурс чел/место</t>
  </si>
  <si>
    <t>в т.ч. целевые</t>
  </si>
  <si>
    <r>
      <t xml:space="preserve">на </t>
    </r>
    <r>
      <rPr>
        <b/>
        <i/>
        <sz val="18"/>
        <rFont val="Arial Cyr"/>
        <family val="2"/>
        <charset val="204"/>
      </rPr>
      <t xml:space="preserve">очную </t>
    </r>
    <r>
      <rPr>
        <i/>
        <sz val="18"/>
        <rFont val="Arial Cyr"/>
        <family val="2"/>
        <charset val="204"/>
      </rPr>
      <t xml:space="preserve">форму обучения на </t>
    </r>
  </si>
  <si>
    <r>
      <t xml:space="preserve">на </t>
    </r>
    <r>
      <rPr>
        <b/>
        <i/>
        <sz val="18"/>
        <rFont val="Arial Cyr"/>
        <charset val="204"/>
      </rPr>
      <t>заочную</t>
    </r>
    <r>
      <rPr>
        <b/>
        <i/>
        <sz val="18"/>
        <rFont val="Arial Cyr"/>
        <family val="2"/>
        <charset val="204"/>
      </rPr>
      <t xml:space="preserve"> </t>
    </r>
    <r>
      <rPr>
        <i/>
        <sz val="18"/>
        <rFont val="Arial Cyr"/>
        <family val="2"/>
        <charset val="204"/>
      </rPr>
      <t xml:space="preserve">форму обучения на </t>
    </r>
  </si>
  <si>
    <t>"Агрономия"</t>
  </si>
  <si>
    <t>"Агроэкология"</t>
  </si>
  <si>
    <t>"Бухгалтерский учет, анализ и аудит"</t>
  </si>
  <si>
    <t>"Ветеринария"</t>
  </si>
  <si>
    <t>"Земельный кадастр"</t>
  </si>
  <si>
    <t>"Зоотехния"</t>
  </si>
  <si>
    <t>"Лесное дело"</t>
  </si>
  <si>
    <t>"Менеджмент"; профиль "Производственный менеджмент"</t>
  </si>
  <si>
    <t>"Механизация переработки сельскохозяйственной продукции"</t>
  </si>
  <si>
    <t>"Механизация сельского хозяйства"</t>
  </si>
  <si>
    <t>"Технология производства и переработки сельскохозяйственной продукции"</t>
  </si>
  <si>
    <t>"Технология хлеба, кондитерских и макаронных изделий"</t>
  </si>
  <si>
    <t>"Товароведение и экспертиза товаров (по областям применения)"</t>
  </si>
  <si>
    <t>"Экология и природопользование"; профиль "Экология"</t>
  </si>
  <si>
    <t xml:space="preserve">"Экономика и управление на предприятии (по отраслям)" </t>
  </si>
  <si>
    <t>"Экономика"; профиль "Бухгалтерский учет, анализ и аудит"</t>
  </si>
  <si>
    <t>"Электрификация и автоматизация сельского хозяйства"</t>
  </si>
  <si>
    <t>"Агроинженерия"; профиль "Технический сервис в АПК"</t>
  </si>
  <si>
    <t>"Технология и оборудование лесозаготовительных и деревообрабатывающих производств"</t>
  </si>
  <si>
    <t>Всего подано заявлений</t>
  </si>
  <si>
    <t>"Водные биоресурсы и аквакультура"</t>
  </si>
  <si>
    <t>"Лесное хозяйство"</t>
  </si>
  <si>
    <t>"Агроинженерия"; профиль "Технический сервис в агропромышленном комплексе"</t>
  </si>
  <si>
    <t>"Технология деревообработки"</t>
  </si>
  <si>
    <t>"Плодоовощеводство и виноградарство"</t>
  </si>
  <si>
    <t>"Технология производства и переработки с/х продукции"</t>
  </si>
  <si>
    <t>в том числе по сокр. программе</t>
  </si>
  <si>
    <t>оригинал</t>
  </si>
  <si>
    <t xml:space="preserve"> по сокр. программе</t>
  </si>
  <si>
    <t>Направление подготовки</t>
  </si>
  <si>
    <t>Профиль</t>
  </si>
  <si>
    <t>Агроинженерия</t>
  </si>
  <si>
    <t>Технические системы в агробизнесе</t>
  </si>
  <si>
    <t>Электрооборудование и электротехнологии АПК</t>
  </si>
  <si>
    <t>Технический сервис в агропромышленном комплексе</t>
  </si>
  <si>
    <t>Технологическое оборудование для хранения и переработки сельскохозяйственной продукции</t>
  </si>
  <si>
    <t>Агрономия</t>
  </si>
  <si>
    <t>Сельскохозяйственная биотехнология</t>
  </si>
  <si>
    <t>Ветеринария</t>
  </si>
  <si>
    <t>Агрохимия и агропочвоведение</t>
  </si>
  <si>
    <t>Агроэкология</t>
  </si>
  <si>
    <t>Ветеринарно-санитарная экспертиза</t>
  </si>
  <si>
    <t>Водные биоресурсы и аквакультура</t>
  </si>
  <si>
    <t>Ихтиология</t>
  </si>
  <si>
    <t>Аквакультура</t>
  </si>
  <si>
    <t>Управление водными биоресурсами и рыбоохрана</t>
  </si>
  <si>
    <t>Землеустройство и кадастры</t>
  </si>
  <si>
    <t>Земельный кадастр</t>
  </si>
  <si>
    <t>Кадастр недвижимости</t>
  </si>
  <si>
    <t>Землеустройство</t>
  </si>
  <si>
    <t>Зоотехния</t>
  </si>
  <si>
    <t>Технология производства продуктов животноводства (по отраслям)</t>
  </si>
  <si>
    <t>Лесное дело</t>
  </si>
  <si>
    <t>Лесное хозяйство</t>
  </si>
  <si>
    <t>Менеджмент</t>
  </si>
  <si>
    <t>Производственный менеджмент</t>
  </si>
  <si>
    <t>Логистика и управление цепями поставок</t>
  </si>
  <si>
    <t>Продукты питания из растительного сырья</t>
  </si>
  <si>
    <t>Технология хлеба, кондитерских и макаронных изделий</t>
  </si>
  <si>
    <t>Садоводство</t>
  </si>
  <si>
    <t>Декоративное садоводство и ландшафтный дизайн</t>
  </si>
  <si>
    <t>Плодоовощеводство и виноградарство</t>
  </si>
  <si>
    <t>Технология лесозаготовительных и деревоперерабатывающих производств</t>
  </si>
  <si>
    <t>Технология деревообработки</t>
  </si>
  <si>
    <t>Технология производства и переработки сельскохозяйственной продукции</t>
  </si>
  <si>
    <t>Технология производства и переработки продукции животноводства</t>
  </si>
  <si>
    <t>Технология производства и переработки продукции растениеводства</t>
  </si>
  <si>
    <t>Хранение и переработка сельскохозяйственной продукции</t>
  </si>
  <si>
    <t>Товароведение</t>
  </si>
  <si>
    <t>Товарный менеджмент</t>
  </si>
  <si>
    <t>Товароведение и экспертиза в сфере производства и обращения сельскохозяйственного сырья и продовольственных товаров</t>
  </si>
  <si>
    <t>Торговое дело</t>
  </si>
  <si>
    <t>Коммерция</t>
  </si>
  <si>
    <t>Экология и природопользование</t>
  </si>
  <si>
    <t>Экология</t>
  </si>
  <si>
    <t>Экономика</t>
  </si>
  <si>
    <t>Бухгалтерский учет, анализ и аудит</t>
  </si>
  <si>
    <t>Статистика</t>
  </si>
  <si>
    <t>Подано заявлений на внебюджетный прием</t>
  </si>
  <si>
    <t>Подано заявлений по сокр. программе</t>
  </si>
  <si>
    <t>Непродуктивное животноводство</t>
  </si>
  <si>
    <t>Технология хранения и переработки зерна</t>
  </si>
  <si>
    <t>Техносферная безопасность</t>
  </si>
  <si>
    <t>Пожарная безопасность</t>
  </si>
  <si>
    <t>Природообустройство  и водопользование</t>
  </si>
  <si>
    <t>Природообустройство</t>
  </si>
  <si>
    <t>Мелиорация, рекультивация и охрана земель</t>
  </si>
  <si>
    <t>Биология</t>
  </si>
  <si>
    <t>Охотоведение</t>
  </si>
  <si>
    <t>Кинология</t>
  </si>
  <si>
    <t>Агробизнес</t>
  </si>
  <si>
    <t>Экономика предприятий и организации</t>
  </si>
  <si>
    <t>Энергообеспечение сельского хозяйства</t>
  </si>
  <si>
    <t>Землепользование: организация, оценка, упоравление</t>
  </si>
  <si>
    <t>из них по целевому приему</t>
  </si>
  <si>
    <t>из них имеющие особые права</t>
  </si>
  <si>
    <t>Технология хлеба, кондитерских и макаронных изделий (очно-заочная форма)</t>
  </si>
  <si>
    <t>Рекультивация и охрана земель</t>
  </si>
  <si>
    <t>Управление биоресурсами</t>
  </si>
  <si>
    <t>Управление ресурсами охотничьих животных</t>
  </si>
  <si>
    <t>Частная зоотехния, технология производства продуктов животноводства</t>
  </si>
  <si>
    <t>Рекультивация и охрана земель (очно-заочная форма)</t>
  </si>
  <si>
    <t>ФГБОУ ВО ГАУ Северного Зауралья</t>
  </si>
  <si>
    <t>Бакалавриат, специалитет</t>
  </si>
  <si>
    <t xml:space="preserve">Организация и управление технологическими процессами в АПК </t>
  </si>
  <si>
    <t>Экспертиза сельскохозяйственного сырья и продукции</t>
  </si>
  <si>
    <t>Технологии животноводства по отраслям</t>
  </si>
  <si>
    <t>магистратура на</t>
  </si>
  <si>
    <t>Адаптивно-ландшафтные системы земледелия</t>
  </si>
  <si>
    <t>Агрохимия и почвоведение с использованием космических систем</t>
  </si>
  <si>
    <t>Декоративное садоводство и ландшафтный дизайн (заочная)</t>
  </si>
  <si>
    <t>Рекультивация и охрана земель (заочная форма)</t>
  </si>
  <si>
    <t>Частная зоотехния, технология производства продуктов животноводства (заочная форма)</t>
  </si>
  <si>
    <t>Водные биоресурсы и аквакультура (заочная)</t>
  </si>
  <si>
    <t>Технические системы ресурсосберегающих технологий в агроинженерии</t>
  </si>
  <si>
    <r>
      <t xml:space="preserve">на </t>
    </r>
    <r>
      <rPr>
        <b/>
        <i/>
        <sz val="18"/>
        <rFont val="Arial Cyr"/>
        <family val="2"/>
        <charset val="204"/>
      </rPr>
      <t xml:space="preserve">очно-заочную </t>
    </r>
    <r>
      <rPr>
        <i/>
        <sz val="18"/>
        <rFont val="Arial Cyr"/>
        <family val="2"/>
        <charset val="204"/>
      </rPr>
      <t xml:space="preserve">форму обучения на </t>
    </r>
  </si>
  <si>
    <t>Плодоовощеводство</t>
  </si>
  <si>
    <t>Землепользование: организация, оценка, упоравление (заочная)</t>
  </si>
  <si>
    <t>Биологические науки</t>
  </si>
  <si>
    <t>Ветеринария и зоотехния</t>
  </si>
  <si>
    <t>Образование и педагогические науки</t>
  </si>
  <si>
    <t>Сельское хозяйство</t>
  </si>
  <si>
    <t>Технологии, средства механизации и энергетическое оборудование в сельском, лесном и рыбном хозяйстве</t>
  </si>
  <si>
    <t xml:space="preserve">Направления подготовки </t>
  </si>
  <si>
    <t>Очная форма</t>
  </si>
  <si>
    <t>Заочная форма</t>
  </si>
  <si>
    <t>аспирантура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</si>
</sst>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[$-F800]dddd\,\ mmmm\ dd\,\ yyyy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b/>
      <sz val="18"/>
      <name val="Arial Cyr"/>
      <charset val="204"/>
    </font>
    <font>
      <sz val="18"/>
      <name val="Arial Cyr"/>
      <family val="2"/>
      <charset val="204"/>
    </font>
    <font>
      <b/>
      <i/>
      <sz val="18"/>
      <name val="Arial Cyr"/>
      <family val="2"/>
      <charset val="204"/>
    </font>
    <font>
      <i/>
      <sz val="18"/>
      <name val="Arial Cyr"/>
      <family val="2"/>
      <charset val="204"/>
    </font>
    <font>
      <b/>
      <i/>
      <sz val="18"/>
      <name val="Arial Cyr"/>
      <charset val="204"/>
    </font>
    <font>
      <i/>
      <u/>
      <sz val="18"/>
      <name val="Arial Cyr"/>
      <family val="2"/>
      <charset val="204"/>
    </font>
    <font>
      <b/>
      <u/>
      <sz val="10"/>
      <name val="Arial Cyr"/>
      <charset val="204"/>
    </font>
    <font>
      <b/>
      <i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justify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65" fontId="1" fillId="0" borderId="0" xfId="1" applyNumberFormat="1" applyFill="1" applyAlignment="1">
      <alignment horizontal="left" indent="2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/>
    </xf>
    <xf numFmtId="167" fontId="11" fillId="0" borderId="0" xfId="0" applyNumberFormat="1" applyFont="1" applyBorder="1" applyAlignment="1">
      <alignment horizontal="left" vertical="top"/>
    </xf>
    <xf numFmtId="0" fontId="0" fillId="0" borderId="0" xfId="0" applyBorder="1" applyAlignment="1"/>
    <xf numFmtId="0" fontId="0" fillId="0" borderId="0" xfId="0" applyBorder="1"/>
    <xf numFmtId="0" fontId="12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5" fontId="13" fillId="0" borderId="4" xfId="1" applyNumberFormat="1" applyFont="1" applyFill="1" applyBorder="1" applyAlignment="1"/>
    <xf numFmtId="0" fontId="3" fillId="0" borderId="5" xfId="0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0" fontId="0" fillId="0" borderId="6" xfId="0" applyNumberFormat="1" applyBorder="1"/>
    <xf numFmtId="0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vertical="center" wrapText="1" indent="1"/>
    </xf>
    <xf numFmtId="0" fontId="0" fillId="0" borderId="0" xfId="0" applyFill="1" applyAlignment="1">
      <alignment horizontal="left" indent="1"/>
    </xf>
    <xf numFmtId="0" fontId="0" fillId="0" borderId="1" xfId="0" applyFill="1" applyBorder="1" applyAlignment="1">
      <alignment horizontal="left" inden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justify"/>
    </xf>
    <xf numFmtId="0" fontId="9" fillId="0" borderId="0" xfId="0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right" vertical="top"/>
    </xf>
    <xf numFmtId="167" fontId="11" fillId="0" borderId="0" xfId="0" applyNumberFormat="1" applyFont="1" applyFill="1" applyBorder="1" applyAlignment="1">
      <alignment horizontal="left" vertical="top"/>
    </xf>
    <xf numFmtId="0" fontId="0" fillId="0" borderId="1" xfId="0" applyNumberForma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Border="1"/>
    <xf numFmtId="167" fontId="11" fillId="0" borderId="3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165" fontId="13" fillId="0" borderId="0" xfId="1" applyNumberFormat="1" applyFont="1" applyFill="1" applyBorder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0" fillId="0" borderId="1" xfId="0" applyNumberFormat="1" applyFill="1" applyBorder="1" applyAlignment="1"/>
    <xf numFmtId="0" fontId="0" fillId="0" borderId="5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67" fontId="11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7" fontId="11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right" vertical="top"/>
    </xf>
    <xf numFmtId="167" fontId="11" fillId="0" borderId="0" xfId="0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5" xfId="0" applyFill="1" applyBorder="1"/>
    <xf numFmtId="0" fontId="3" fillId="0" borderId="5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5" fontId="13" fillId="0" borderId="4" xfId="1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13" fillId="2" borderId="4" xfId="1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top"/>
    </xf>
    <xf numFmtId="167" fontId="11" fillId="0" borderId="0" xfId="0" applyNumberFormat="1" applyFont="1" applyBorder="1" applyAlignment="1">
      <alignment horizontal="left" vertical="top"/>
    </xf>
    <xf numFmtId="165" fontId="13" fillId="2" borderId="0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Zeros="0" view="pageBreakPreview" zoomScale="70" zoomScaleSheetLayoutView="70" workbookViewId="0">
      <pane xSplit="3" ySplit="10" topLeftCell="D17" activePane="bottomRight" state="frozen"/>
      <selection pane="topRight" activeCell="D1" sqref="D1"/>
      <selection pane="bottomLeft" activeCell="A11" sqref="A11"/>
      <selection pane="bottomRight" activeCell="C35" sqref="C35"/>
    </sheetView>
  </sheetViews>
  <sheetFormatPr defaultRowHeight="12.75" x14ac:dyDescent="0.2"/>
  <cols>
    <col min="1" max="1" width="6.42578125" style="8" bestFit="1" customWidth="1"/>
    <col min="2" max="2" width="41.42578125" style="9" customWidth="1"/>
    <col min="3" max="3" width="64.140625" style="8" customWidth="1"/>
    <col min="4" max="4" width="7.5703125" style="9" customWidth="1"/>
    <col min="5" max="5" width="9.85546875" style="9" customWidth="1"/>
    <col min="6" max="6" width="10.7109375" style="9" customWidth="1"/>
    <col min="7" max="7" width="8.140625" style="9" hidden="1" customWidth="1"/>
    <col min="8" max="8" width="10.42578125" style="9" customWidth="1"/>
    <col min="9" max="9" width="7.28515625" style="9" customWidth="1"/>
    <col min="10" max="10" width="11.42578125" style="8" customWidth="1"/>
    <col min="11" max="16384" width="9.140625" style="8"/>
  </cols>
  <sheetData>
    <row r="1" spans="1:12" ht="23.25" x14ac:dyDescent="0.35">
      <c r="A1" s="85" t="s">
        <v>10</v>
      </c>
      <c r="B1" s="85"/>
      <c r="C1" s="85"/>
      <c r="D1" s="85"/>
      <c r="E1" s="85"/>
      <c r="F1" s="85"/>
      <c r="G1" s="85"/>
      <c r="H1" s="85"/>
      <c r="I1" s="85"/>
      <c r="J1" s="42"/>
    </row>
    <row r="2" spans="1:12" ht="23.25" x14ac:dyDescent="0.2">
      <c r="A2" s="86" t="s">
        <v>4</v>
      </c>
      <c r="B2" s="86"/>
      <c r="C2" s="86"/>
      <c r="D2" s="86"/>
      <c r="E2" s="86"/>
      <c r="F2" s="86"/>
      <c r="G2" s="86"/>
      <c r="H2" s="86"/>
      <c r="I2" s="86"/>
      <c r="J2" s="43"/>
    </row>
    <row r="3" spans="1:12" ht="21" customHeight="1" x14ac:dyDescent="0.2">
      <c r="A3" s="87" t="s">
        <v>14</v>
      </c>
      <c r="B3" s="87"/>
      <c r="C3" s="87"/>
      <c r="D3" s="88">
        <f ca="1">TODAY()</f>
        <v>42943</v>
      </c>
      <c r="E3" s="88"/>
      <c r="F3" s="88"/>
      <c r="G3" s="88"/>
      <c r="J3" s="10"/>
    </row>
    <row r="4" spans="1:12" ht="13.5" customHeight="1" x14ac:dyDescent="0.2">
      <c r="A4" s="44"/>
      <c r="B4" s="45"/>
      <c r="C4" s="45"/>
      <c r="D4" s="44"/>
      <c r="E4" s="44"/>
      <c r="F4" s="44"/>
      <c r="G4" s="44"/>
      <c r="H4" s="46"/>
      <c r="I4" s="46"/>
      <c r="J4" s="10"/>
    </row>
    <row r="5" spans="1:12" s="7" customFormat="1" ht="12.75" customHeight="1" x14ac:dyDescent="0.2">
      <c r="A5" s="89" t="s">
        <v>2</v>
      </c>
      <c r="B5" s="91" t="s">
        <v>45</v>
      </c>
      <c r="C5" s="91" t="s">
        <v>46</v>
      </c>
      <c r="D5" s="93" t="s">
        <v>5</v>
      </c>
      <c r="E5" s="94"/>
      <c r="F5" s="94"/>
      <c r="G5" s="94"/>
      <c r="H5" s="95"/>
      <c r="I5" s="99" t="s">
        <v>6</v>
      </c>
      <c r="J5" s="99"/>
      <c r="K5" s="8"/>
      <c r="L5" s="8"/>
    </row>
    <row r="6" spans="1:12" s="7" customFormat="1" ht="12.75" customHeight="1" x14ac:dyDescent="0.2">
      <c r="A6" s="90"/>
      <c r="B6" s="92"/>
      <c r="C6" s="92"/>
      <c r="D6" s="96"/>
      <c r="E6" s="97"/>
      <c r="F6" s="97"/>
      <c r="G6" s="97"/>
      <c r="H6" s="98"/>
      <c r="I6" s="99" t="s">
        <v>8</v>
      </c>
      <c r="J6" s="91" t="s">
        <v>44</v>
      </c>
      <c r="K6" s="8"/>
      <c r="L6" s="8"/>
    </row>
    <row r="7" spans="1:12" s="7" customFormat="1" x14ac:dyDescent="0.2">
      <c r="A7" s="90"/>
      <c r="B7" s="92"/>
      <c r="C7" s="92"/>
      <c r="D7" s="100" t="s">
        <v>7</v>
      </c>
      <c r="E7" s="101"/>
      <c r="F7" s="91" t="s">
        <v>8</v>
      </c>
      <c r="G7" s="13"/>
      <c r="H7" s="91" t="s">
        <v>12</v>
      </c>
      <c r="I7" s="99"/>
      <c r="J7" s="92"/>
      <c r="K7" s="8"/>
      <c r="L7" s="8"/>
    </row>
    <row r="8" spans="1:12" s="7" customFormat="1" ht="33" customHeight="1" x14ac:dyDescent="0.2">
      <c r="A8" s="90"/>
      <c r="B8" s="92"/>
      <c r="C8" s="92"/>
      <c r="D8" s="6" t="s">
        <v>11</v>
      </c>
      <c r="E8" s="6" t="s">
        <v>13</v>
      </c>
      <c r="F8" s="102"/>
      <c r="G8" s="22"/>
      <c r="H8" s="102"/>
      <c r="I8" s="99"/>
      <c r="J8" s="102"/>
      <c r="K8" s="8"/>
      <c r="L8" s="8"/>
    </row>
    <row r="9" spans="1:12" s="7" customFormat="1" x14ac:dyDescent="0.2">
      <c r="A9" s="3">
        <v>1</v>
      </c>
      <c r="B9" s="89" t="s">
        <v>47</v>
      </c>
      <c r="C9" s="35" t="s">
        <v>48</v>
      </c>
      <c r="D9" s="91">
        <v>75</v>
      </c>
      <c r="E9" s="91">
        <v>11</v>
      </c>
      <c r="F9" s="6"/>
      <c r="G9" s="91">
        <f>SUM(F9:F12)</f>
        <v>0</v>
      </c>
      <c r="H9" s="103">
        <f>G9/D9</f>
        <v>0</v>
      </c>
      <c r="I9" s="91"/>
      <c r="J9" s="47"/>
      <c r="K9" s="8"/>
      <c r="L9" s="8"/>
    </row>
    <row r="10" spans="1:12" s="7" customFormat="1" x14ac:dyDescent="0.2">
      <c r="A10" s="3">
        <v>2</v>
      </c>
      <c r="B10" s="90"/>
      <c r="C10" s="35" t="s">
        <v>50</v>
      </c>
      <c r="D10" s="92"/>
      <c r="E10" s="92"/>
      <c r="F10" s="6"/>
      <c r="G10" s="92"/>
      <c r="H10" s="104"/>
      <c r="I10" s="92"/>
      <c r="J10" s="47"/>
      <c r="K10" s="8"/>
      <c r="L10" s="8"/>
    </row>
    <row r="11" spans="1:12" s="7" customFormat="1" ht="25.5" x14ac:dyDescent="0.2">
      <c r="A11" s="3">
        <v>3</v>
      </c>
      <c r="B11" s="90"/>
      <c r="C11" s="35" t="s">
        <v>51</v>
      </c>
      <c r="D11" s="92"/>
      <c r="E11" s="92"/>
      <c r="F11" s="6"/>
      <c r="G11" s="92"/>
      <c r="H11" s="104"/>
      <c r="I11" s="92"/>
      <c r="J11" s="47"/>
      <c r="K11" s="8"/>
      <c r="L11" s="8"/>
    </row>
    <row r="12" spans="1:12" s="7" customFormat="1" x14ac:dyDescent="0.2">
      <c r="A12" s="3">
        <v>4</v>
      </c>
      <c r="B12" s="106"/>
      <c r="C12" s="35" t="s">
        <v>49</v>
      </c>
      <c r="D12" s="102"/>
      <c r="E12" s="102"/>
      <c r="F12" s="6"/>
      <c r="G12" s="102"/>
      <c r="H12" s="105"/>
      <c r="I12" s="102"/>
      <c r="J12" s="47"/>
      <c r="K12" s="8"/>
      <c r="L12" s="8"/>
    </row>
    <row r="13" spans="1:12" s="7" customFormat="1" x14ac:dyDescent="0.2">
      <c r="A13" s="3">
        <v>5</v>
      </c>
      <c r="B13" s="89" t="s">
        <v>52</v>
      </c>
      <c r="C13" s="35" t="s">
        <v>53</v>
      </c>
      <c r="D13" s="91">
        <v>50</v>
      </c>
      <c r="E13" s="91">
        <v>6</v>
      </c>
      <c r="F13" s="6"/>
      <c r="G13" s="91">
        <f>SUM(F13:F14)</f>
        <v>0</v>
      </c>
      <c r="H13" s="103">
        <f>G13/D13</f>
        <v>0</v>
      </c>
      <c r="I13" s="91"/>
      <c r="J13" s="107"/>
      <c r="K13" s="8"/>
      <c r="L13" s="8"/>
    </row>
    <row r="14" spans="1:12" s="7" customFormat="1" x14ac:dyDescent="0.2">
      <c r="A14" s="3">
        <v>6</v>
      </c>
      <c r="B14" s="106"/>
      <c r="C14" s="38" t="s">
        <v>52</v>
      </c>
      <c r="D14" s="102"/>
      <c r="E14" s="102"/>
      <c r="F14" s="6"/>
      <c r="G14" s="102"/>
      <c r="H14" s="105"/>
      <c r="I14" s="102"/>
      <c r="J14" s="108"/>
      <c r="K14" s="8"/>
      <c r="L14" s="8"/>
    </row>
    <row r="15" spans="1:12" s="7" customFormat="1" x14ac:dyDescent="0.2">
      <c r="A15" s="3">
        <v>7</v>
      </c>
      <c r="B15" s="6" t="s">
        <v>55</v>
      </c>
      <c r="C15" s="35" t="s">
        <v>56</v>
      </c>
      <c r="D15" s="6">
        <v>15</v>
      </c>
      <c r="E15" s="6">
        <v>2</v>
      </c>
      <c r="F15" s="6"/>
      <c r="G15" s="22"/>
      <c r="H15" s="23">
        <f>F15/D15</f>
        <v>0</v>
      </c>
      <c r="I15" s="22"/>
      <c r="J15" s="47"/>
      <c r="K15" s="8"/>
      <c r="L15" s="8"/>
    </row>
    <row r="16" spans="1:12" s="7" customFormat="1" x14ac:dyDescent="0.2">
      <c r="A16" s="3">
        <v>8</v>
      </c>
      <c r="B16" s="91" t="s">
        <v>103</v>
      </c>
      <c r="C16" s="37" t="s">
        <v>104</v>
      </c>
      <c r="D16" s="91">
        <v>17</v>
      </c>
      <c r="E16" s="91">
        <v>2</v>
      </c>
      <c r="F16" s="6"/>
      <c r="G16" s="22"/>
      <c r="H16" s="103">
        <f>F16/D16</f>
        <v>0</v>
      </c>
      <c r="I16" s="22"/>
      <c r="J16" s="47"/>
      <c r="K16" s="8"/>
      <c r="L16" s="8"/>
    </row>
    <row r="17" spans="1:12" s="7" customFormat="1" x14ac:dyDescent="0.2">
      <c r="A17" s="3">
        <v>9</v>
      </c>
      <c r="B17" s="102"/>
      <c r="C17" s="37" t="s">
        <v>105</v>
      </c>
      <c r="D17" s="102"/>
      <c r="E17" s="102"/>
      <c r="F17" s="6"/>
      <c r="G17" s="22"/>
      <c r="H17" s="109"/>
      <c r="I17" s="22"/>
      <c r="J17" s="47"/>
      <c r="K17" s="8"/>
      <c r="L17" s="8"/>
    </row>
    <row r="18" spans="1:12" s="7" customFormat="1" x14ac:dyDescent="0.2">
      <c r="A18" s="3">
        <v>10</v>
      </c>
      <c r="B18" s="3" t="s">
        <v>54</v>
      </c>
      <c r="C18" s="35" t="s">
        <v>54</v>
      </c>
      <c r="D18" s="6">
        <v>35</v>
      </c>
      <c r="E18" s="6">
        <v>5</v>
      </c>
      <c r="F18" s="6"/>
      <c r="G18" s="22"/>
      <c r="H18" s="23">
        <f>F18/D18</f>
        <v>0</v>
      </c>
      <c r="I18" s="22"/>
      <c r="J18" s="47"/>
      <c r="K18" s="8"/>
      <c r="L18" s="8"/>
    </row>
    <row r="19" spans="1:12" s="7" customFormat="1" x14ac:dyDescent="0.2">
      <c r="A19" s="3">
        <v>11</v>
      </c>
      <c r="B19" s="6" t="s">
        <v>57</v>
      </c>
      <c r="C19" s="35" t="s">
        <v>57</v>
      </c>
      <c r="D19" s="6">
        <v>15</v>
      </c>
      <c r="E19" s="6">
        <v>2</v>
      </c>
      <c r="F19" s="6"/>
      <c r="G19" s="22"/>
      <c r="H19" s="23">
        <f>F19/D19</f>
        <v>0</v>
      </c>
      <c r="I19" s="22"/>
      <c r="J19" s="47"/>
      <c r="K19" s="8"/>
      <c r="L19" s="8"/>
    </row>
    <row r="20" spans="1:12" s="7" customFormat="1" x14ac:dyDescent="0.2">
      <c r="A20" s="3">
        <v>12</v>
      </c>
      <c r="B20" s="91" t="s">
        <v>58</v>
      </c>
      <c r="C20" s="35" t="s">
        <v>60</v>
      </c>
      <c r="D20" s="91">
        <v>25</v>
      </c>
      <c r="E20" s="91">
        <v>4</v>
      </c>
      <c r="F20" s="6"/>
      <c r="G20" s="91">
        <f>SUM(F20:F22)</f>
        <v>0</v>
      </c>
      <c r="H20" s="103">
        <f>G20/D20</f>
        <v>0</v>
      </c>
      <c r="I20" s="91"/>
      <c r="J20" s="107"/>
      <c r="K20" s="8"/>
      <c r="L20" s="8"/>
    </row>
    <row r="21" spans="1:12" s="7" customFormat="1" x14ac:dyDescent="0.2">
      <c r="A21" s="3">
        <v>13</v>
      </c>
      <c r="B21" s="92"/>
      <c r="C21" s="35" t="s">
        <v>59</v>
      </c>
      <c r="D21" s="92"/>
      <c r="E21" s="92"/>
      <c r="F21" s="6"/>
      <c r="G21" s="92"/>
      <c r="H21" s="104"/>
      <c r="I21" s="92"/>
      <c r="J21" s="110"/>
      <c r="K21" s="8"/>
      <c r="L21" s="8"/>
    </row>
    <row r="22" spans="1:12" s="7" customFormat="1" x14ac:dyDescent="0.2">
      <c r="A22" s="3">
        <v>14</v>
      </c>
      <c r="B22" s="102"/>
      <c r="C22" s="36" t="s">
        <v>61</v>
      </c>
      <c r="D22" s="102"/>
      <c r="E22" s="102"/>
      <c r="F22" s="6"/>
      <c r="G22" s="102"/>
      <c r="H22" s="105"/>
      <c r="I22" s="102"/>
      <c r="J22" s="108"/>
      <c r="K22" s="8"/>
      <c r="L22" s="8"/>
    </row>
    <row r="23" spans="1:12" s="7" customFormat="1" x14ac:dyDescent="0.2">
      <c r="A23" s="3">
        <v>15</v>
      </c>
      <c r="B23" s="91" t="s">
        <v>62</v>
      </c>
      <c r="C23" s="35" t="s">
        <v>63</v>
      </c>
      <c r="D23" s="91">
        <v>20</v>
      </c>
      <c r="E23" s="91">
        <v>3</v>
      </c>
      <c r="F23" s="6"/>
      <c r="G23" s="91">
        <f>SUM(F23:F25)</f>
        <v>0</v>
      </c>
      <c r="H23" s="103">
        <f>G23/D23</f>
        <v>0</v>
      </c>
      <c r="I23" s="91"/>
      <c r="J23" s="47"/>
      <c r="K23" s="8"/>
      <c r="L23" s="8"/>
    </row>
    <row r="24" spans="1:12" s="7" customFormat="1" x14ac:dyDescent="0.2">
      <c r="A24" s="3">
        <v>16</v>
      </c>
      <c r="B24" s="92"/>
      <c r="C24" s="35" t="s">
        <v>65</v>
      </c>
      <c r="D24" s="92"/>
      <c r="E24" s="92"/>
      <c r="F24" s="6"/>
      <c r="G24" s="92"/>
      <c r="H24" s="104"/>
      <c r="I24" s="92"/>
      <c r="J24" s="47"/>
      <c r="K24" s="8"/>
      <c r="L24" s="8"/>
    </row>
    <row r="25" spans="1:12" s="7" customFormat="1" x14ac:dyDescent="0.2">
      <c r="A25" s="3">
        <v>17</v>
      </c>
      <c r="B25" s="102"/>
      <c r="C25" s="35" t="s">
        <v>64</v>
      </c>
      <c r="D25" s="102"/>
      <c r="E25" s="102"/>
      <c r="F25" s="6"/>
      <c r="G25" s="102"/>
      <c r="H25" s="105"/>
      <c r="I25" s="102"/>
      <c r="J25" s="47"/>
      <c r="K25" s="8"/>
      <c r="L25" s="8"/>
    </row>
    <row r="26" spans="1:12" s="7" customFormat="1" x14ac:dyDescent="0.2">
      <c r="A26" s="3">
        <v>18</v>
      </c>
      <c r="B26" s="89" t="s">
        <v>66</v>
      </c>
      <c r="C26" s="37" t="s">
        <v>106</v>
      </c>
      <c r="D26" s="91">
        <v>40</v>
      </c>
      <c r="E26" s="91">
        <v>6</v>
      </c>
      <c r="F26" s="6"/>
      <c r="G26" s="91">
        <f>SUM(F26:F27)</f>
        <v>0</v>
      </c>
      <c r="H26" s="103">
        <f>G26/D26</f>
        <v>0</v>
      </c>
      <c r="I26" s="91"/>
      <c r="J26" s="107"/>
      <c r="K26" s="8"/>
      <c r="L26" s="8"/>
    </row>
    <row r="27" spans="1:12" s="7" customFormat="1" x14ac:dyDescent="0.2">
      <c r="A27" s="3">
        <v>19</v>
      </c>
      <c r="B27" s="90"/>
      <c r="C27" s="37" t="s">
        <v>96</v>
      </c>
      <c r="D27" s="92"/>
      <c r="E27" s="92"/>
      <c r="F27" s="6"/>
      <c r="G27" s="92"/>
      <c r="H27" s="104"/>
      <c r="I27" s="92"/>
      <c r="J27" s="110"/>
      <c r="K27" s="8"/>
      <c r="L27" s="8"/>
    </row>
    <row r="28" spans="1:12" s="7" customFormat="1" x14ac:dyDescent="0.2">
      <c r="A28" s="3">
        <v>20</v>
      </c>
      <c r="B28" s="3" t="s">
        <v>68</v>
      </c>
      <c r="C28" s="35" t="s">
        <v>69</v>
      </c>
      <c r="D28" s="6">
        <v>14</v>
      </c>
      <c r="E28" s="6">
        <v>2</v>
      </c>
      <c r="F28" s="6"/>
      <c r="G28" s="22"/>
      <c r="H28" s="23">
        <f>F28/D28</f>
        <v>0</v>
      </c>
      <c r="I28" s="22"/>
      <c r="J28" s="47"/>
      <c r="K28" s="8"/>
      <c r="L28" s="8"/>
    </row>
    <row r="29" spans="1:12" s="7" customFormat="1" x14ac:dyDescent="0.2">
      <c r="A29" s="3">
        <v>21</v>
      </c>
      <c r="B29" s="89" t="s">
        <v>70</v>
      </c>
      <c r="C29" s="35" t="s">
        <v>72</v>
      </c>
      <c r="D29" s="91">
        <v>10</v>
      </c>
      <c r="E29" s="91">
        <v>2</v>
      </c>
      <c r="F29" s="6"/>
      <c r="G29" s="91">
        <f>SUM(F29:F30)</f>
        <v>0</v>
      </c>
      <c r="H29" s="103">
        <f>G29/D29</f>
        <v>0</v>
      </c>
      <c r="I29" s="91"/>
      <c r="J29" s="47"/>
      <c r="K29" s="8"/>
      <c r="L29" s="8"/>
    </row>
    <row r="30" spans="1:12" s="7" customFormat="1" x14ac:dyDescent="0.2">
      <c r="A30" s="3">
        <v>22</v>
      </c>
      <c r="B30" s="106"/>
      <c r="C30" s="35" t="s">
        <v>71</v>
      </c>
      <c r="D30" s="102"/>
      <c r="E30" s="102"/>
      <c r="F30" s="6"/>
      <c r="G30" s="102"/>
      <c r="H30" s="105"/>
      <c r="I30" s="102"/>
      <c r="J30" s="47"/>
      <c r="K30" s="8"/>
      <c r="L30" s="8"/>
    </row>
    <row r="31" spans="1:12" s="7" customFormat="1" x14ac:dyDescent="0.2">
      <c r="A31" s="3">
        <v>23</v>
      </c>
      <c r="B31" s="91" t="s">
        <v>100</v>
      </c>
      <c r="C31" s="35" t="s">
        <v>102</v>
      </c>
      <c r="D31" s="91">
        <v>12</v>
      </c>
      <c r="E31" s="91">
        <v>2</v>
      </c>
      <c r="F31" s="6"/>
      <c r="G31" s="91">
        <f>SUM(F31:F32)</f>
        <v>0</v>
      </c>
      <c r="H31" s="103">
        <f>G31/D31</f>
        <v>0</v>
      </c>
      <c r="I31" s="91"/>
      <c r="J31" s="47"/>
      <c r="K31" s="8"/>
      <c r="L31" s="8"/>
    </row>
    <row r="32" spans="1:12" s="7" customFormat="1" x14ac:dyDescent="0.2">
      <c r="A32" s="3">
        <v>24</v>
      </c>
      <c r="B32" s="102"/>
      <c r="C32" s="35" t="s">
        <v>101</v>
      </c>
      <c r="D32" s="102"/>
      <c r="E32" s="102"/>
      <c r="F32" s="6"/>
      <c r="G32" s="102"/>
      <c r="H32" s="105"/>
      <c r="I32" s="102"/>
      <c r="J32" s="47"/>
      <c r="K32" s="8"/>
      <c r="L32" s="8"/>
    </row>
    <row r="33" spans="1:12" s="7" customFormat="1" x14ac:dyDescent="0.2">
      <c r="A33" s="3">
        <v>25</v>
      </c>
      <c r="B33" s="91" t="s">
        <v>73</v>
      </c>
      <c r="C33" s="35" t="s">
        <v>74</v>
      </c>
      <c r="D33" s="91">
        <v>25</v>
      </c>
      <c r="E33" s="91">
        <v>4</v>
      </c>
      <c r="F33" s="6"/>
      <c r="G33" s="91">
        <f>SUM(F33:F34)</f>
        <v>0</v>
      </c>
      <c r="H33" s="103">
        <f>G33/D33</f>
        <v>0</v>
      </c>
      <c r="I33" s="91"/>
      <c r="J33" s="47"/>
      <c r="K33" s="8"/>
      <c r="L33" s="8"/>
    </row>
    <row r="34" spans="1:12" s="7" customFormat="1" x14ac:dyDescent="0.2">
      <c r="A34" s="3">
        <v>26</v>
      </c>
      <c r="B34" s="102"/>
      <c r="C34" s="37" t="s">
        <v>97</v>
      </c>
      <c r="D34" s="102"/>
      <c r="E34" s="102"/>
      <c r="F34" s="6"/>
      <c r="G34" s="102"/>
      <c r="H34" s="105"/>
      <c r="I34" s="102"/>
      <c r="J34" s="47"/>
      <c r="K34" s="8"/>
      <c r="L34" s="8"/>
    </row>
    <row r="35" spans="1:12" s="7" customFormat="1" x14ac:dyDescent="0.2">
      <c r="A35" s="3">
        <v>27</v>
      </c>
      <c r="B35" s="89" t="s">
        <v>75</v>
      </c>
      <c r="C35" s="35" t="s">
        <v>76</v>
      </c>
      <c r="D35" s="91">
        <v>20</v>
      </c>
      <c r="E35" s="91">
        <v>3</v>
      </c>
      <c r="F35" s="6"/>
      <c r="G35" s="91">
        <f>SUM(F35:F36)</f>
        <v>0</v>
      </c>
      <c r="H35" s="91">
        <f>G35/D35</f>
        <v>0</v>
      </c>
      <c r="I35" s="91"/>
      <c r="J35" s="47"/>
      <c r="K35" s="8"/>
      <c r="L35" s="8"/>
    </row>
    <row r="36" spans="1:12" s="7" customFormat="1" x14ac:dyDescent="0.2">
      <c r="A36" s="3">
        <v>28</v>
      </c>
      <c r="B36" s="106"/>
      <c r="C36" s="35" t="s">
        <v>77</v>
      </c>
      <c r="D36" s="102"/>
      <c r="E36" s="102"/>
      <c r="F36" s="6"/>
      <c r="G36" s="102"/>
      <c r="H36" s="105"/>
      <c r="I36" s="102"/>
      <c r="J36" s="47"/>
      <c r="K36" s="8"/>
      <c r="L36" s="8"/>
    </row>
    <row r="37" spans="1:12" s="7" customFormat="1" ht="30.75" customHeight="1" x14ac:dyDescent="0.2">
      <c r="A37" s="3">
        <v>29</v>
      </c>
      <c r="B37" s="6" t="s">
        <v>78</v>
      </c>
      <c r="C37" s="35" t="s">
        <v>79</v>
      </c>
      <c r="D37" s="6"/>
      <c r="E37" s="6"/>
      <c r="F37" s="6"/>
      <c r="G37" s="22"/>
      <c r="H37" s="23"/>
      <c r="I37" s="22"/>
      <c r="J37" s="47"/>
      <c r="K37" s="8"/>
      <c r="L37" s="8"/>
    </row>
    <row r="38" spans="1:12" s="7" customFormat="1" ht="16.5" customHeight="1" x14ac:dyDescent="0.2">
      <c r="A38" s="3">
        <v>30</v>
      </c>
      <c r="B38" s="91" t="s">
        <v>80</v>
      </c>
      <c r="C38" s="35" t="s">
        <v>81</v>
      </c>
      <c r="D38" s="91">
        <v>15</v>
      </c>
      <c r="E38" s="91">
        <v>2</v>
      </c>
      <c r="F38" s="6"/>
      <c r="G38" s="91">
        <f>SUM(F38:F40)</f>
        <v>0</v>
      </c>
      <c r="H38" s="103">
        <f>G38/D38</f>
        <v>0</v>
      </c>
      <c r="I38" s="91"/>
      <c r="J38" s="91"/>
      <c r="K38" s="8"/>
      <c r="L38" s="8"/>
    </row>
    <row r="39" spans="1:12" s="7" customFormat="1" ht="18" customHeight="1" x14ac:dyDescent="0.2">
      <c r="A39" s="3">
        <v>31</v>
      </c>
      <c r="B39" s="92"/>
      <c r="C39" s="35" t="s">
        <v>82</v>
      </c>
      <c r="D39" s="92"/>
      <c r="E39" s="92"/>
      <c r="F39" s="6"/>
      <c r="G39" s="92"/>
      <c r="H39" s="104"/>
      <c r="I39" s="92"/>
      <c r="J39" s="92"/>
      <c r="K39" s="8"/>
      <c r="L39" s="8"/>
    </row>
    <row r="40" spans="1:12" s="7" customFormat="1" x14ac:dyDescent="0.2">
      <c r="A40" s="3">
        <v>32</v>
      </c>
      <c r="B40" s="102"/>
      <c r="C40" s="35" t="s">
        <v>83</v>
      </c>
      <c r="D40" s="102"/>
      <c r="E40" s="102"/>
      <c r="F40" s="6"/>
      <c r="G40" s="102"/>
      <c r="H40" s="105"/>
      <c r="I40" s="102"/>
      <c r="J40" s="102"/>
      <c r="K40" s="8"/>
      <c r="L40" s="8"/>
    </row>
    <row r="41" spans="1:12" s="7" customFormat="1" x14ac:dyDescent="0.2">
      <c r="A41" s="3">
        <v>33</v>
      </c>
      <c r="B41" s="40" t="s">
        <v>98</v>
      </c>
      <c r="C41" s="37" t="s">
        <v>99</v>
      </c>
      <c r="D41" s="6">
        <v>15</v>
      </c>
      <c r="E41" s="6">
        <v>2</v>
      </c>
      <c r="F41" s="6"/>
      <c r="G41" s="22"/>
      <c r="H41" s="23">
        <f>F41/D41</f>
        <v>0</v>
      </c>
      <c r="I41" s="22"/>
      <c r="J41" s="47"/>
      <c r="K41" s="8"/>
      <c r="L41" s="8"/>
    </row>
    <row r="42" spans="1:12" s="7" customFormat="1" x14ac:dyDescent="0.2">
      <c r="A42" s="3">
        <v>34</v>
      </c>
      <c r="B42" s="89" t="s">
        <v>84</v>
      </c>
      <c r="C42" s="35" t="s">
        <v>85</v>
      </c>
      <c r="D42" s="91">
        <v>10</v>
      </c>
      <c r="E42" s="91">
        <v>2</v>
      </c>
      <c r="F42" s="6"/>
      <c r="G42" s="91">
        <f>SUM(F42:F43)</f>
        <v>0</v>
      </c>
      <c r="H42" s="91">
        <f>G42/D42</f>
        <v>0</v>
      </c>
      <c r="I42" s="91"/>
      <c r="J42" s="47"/>
      <c r="K42" s="8"/>
      <c r="L42" s="8"/>
    </row>
    <row r="43" spans="1:12" s="7" customFormat="1" ht="27" customHeight="1" x14ac:dyDescent="0.2">
      <c r="A43" s="3">
        <v>35</v>
      </c>
      <c r="B43" s="106"/>
      <c r="C43" s="35" t="s">
        <v>86</v>
      </c>
      <c r="D43" s="102"/>
      <c r="E43" s="102"/>
      <c r="F43" s="6"/>
      <c r="G43" s="102"/>
      <c r="H43" s="105"/>
      <c r="I43" s="102"/>
      <c r="J43" s="47"/>
      <c r="K43" s="8"/>
      <c r="L43" s="8"/>
    </row>
    <row r="44" spans="1:12" s="7" customFormat="1" x14ac:dyDescent="0.2">
      <c r="A44" s="3">
        <v>36</v>
      </c>
      <c r="B44" s="41" t="s">
        <v>87</v>
      </c>
      <c r="C44" s="35" t="s">
        <v>88</v>
      </c>
      <c r="D44" s="6"/>
      <c r="E44" s="6"/>
      <c r="F44" s="6"/>
      <c r="G44" s="22"/>
      <c r="H44" s="23"/>
      <c r="I44" s="22"/>
      <c r="J44" s="47"/>
      <c r="K44" s="8"/>
      <c r="L44" s="8"/>
    </row>
    <row r="45" spans="1:12" s="7" customFormat="1" x14ac:dyDescent="0.2">
      <c r="A45" s="3">
        <v>37</v>
      </c>
      <c r="B45" s="41" t="s">
        <v>89</v>
      </c>
      <c r="C45" s="35" t="s">
        <v>90</v>
      </c>
      <c r="D45" s="6">
        <v>17</v>
      </c>
      <c r="E45" s="6">
        <v>2</v>
      </c>
      <c r="F45" s="6"/>
      <c r="G45" s="22"/>
      <c r="H45" s="23"/>
      <c r="I45" s="22"/>
      <c r="J45" s="47"/>
      <c r="K45" s="8"/>
      <c r="L45" s="8"/>
    </row>
    <row r="46" spans="1:12" s="7" customFormat="1" x14ac:dyDescent="0.2">
      <c r="A46" s="3">
        <v>38</v>
      </c>
      <c r="B46" s="89" t="s">
        <v>91</v>
      </c>
      <c r="C46" s="35" t="s">
        <v>92</v>
      </c>
      <c r="D46" s="91">
        <v>10</v>
      </c>
      <c r="E46" s="91">
        <v>2</v>
      </c>
      <c r="F46" s="6"/>
      <c r="G46" s="91">
        <f>SUM(F46:F48)</f>
        <v>0</v>
      </c>
      <c r="H46" s="103">
        <f>G46/D46</f>
        <v>0</v>
      </c>
      <c r="I46" s="91"/>
      <c r="J46" s="47"/>
      <c r="K46" s="8"/>
      <c r="L46" s="8"/>
    </row>
    <row r="47" spans="1:12" s="7" customFormat="1" x14ac:dyDescent="0.2">
      <c r="A47" s="3">
        <v>39</v>
      </c>
      <c r="B47" s="90"/>
      <c r="C47" s="35" t="s">
        <v>93</v>
      </c>
      <c r="D47" s="92"/>
      <c r="E47" s="92"/>
      <c r="F47" s="6"/>
      <c r="G47" s="92"/>
      <c r="H47" s="113"/>
      <c r="I47" s="92"/>
      <c r="J47" s="47"/>
      <c r="K47" s="8"/>
      <c r="L47" s="8"/>
    </row>
    <row r="48" spans="1:12" s="7" customFormat="1" x14ac:dyDescent="0.2">
      <c r="A48" s="3">
        <v>40</v>
      </c>
      <c r="B48" s="106"/>
      <c r="C48" s="35" t="s">
        <v>107</v>
      </c>
      <c r="D48" s="102"/>
      <c r="E48" s="102"/>
      <c r="F48" s="6"/>
      <c r="G48" s="102"/>
      <c r="H48" s="105"/>
      <c r="I48" s="102"/>
      <c r="J48" s="47"/>
      <c r="K48" s="8"/>
      <c r="L48" s="8"/>
    </row>
    <row r="49" spans="1:11" x14ac:dyDescent="0.2">
      <c r="A49" s="111" t="s">
        <v>1</v>
      </c>
      <c r="B49" s="111"/>
      <c r="C49" s="111"/>
      <c r="D49" s="3">
        <f>SUM(D9:D48)</f>
        <v>440</v>
      </c>
      <c r="E49" s="3">
        <f>SUM(E9:E48)</f>
        <v>64</v>
      </c>
      <c r="F49" s="3">
        <f>SUM(F9:F48)</f>
        <v>0</v>
      </c>
      <c r="G49" s="3"/>
      <c r="H49" s="12">
        <f>F49/E49</f>
        <v>0</v>
      </c>
      <c r="I49" s="3">
        <f>SUM(I9:I48)</f>
        <v>0</v>
      </c>
      <c r="J49" s="3">
        <f>SUM(J9:J48)</f>
        <v>0</v>
      </c>
    </row>
    <row r="50" spans="1:11" x14ac:dyDescent="0.2">
      <c r="B50" s="10"/>
      <c r="D50" s="21"/>
      <c r="H50" s="112" t="s">
        <v>35</v>
      </c>
      <c r="I50" s="112"/>
      <c r="J50" s="48" t="e">
        <f>F49+#REF!+J49</f>
        <v>#REF!</v>
      </c>
      <c r="K50" s="8" t="e">
        <f>SUM(#REF!)</f>
        <v>#REF!</v>
      </c>
    </row>
  </sheetData>
  <mergeCells count="96">
    <mergeCell ref="I42:I43"/>
    <mergeCell ref="I46:I48"/>
    <mergeCell ref="A49:C49"/>
    <mergeCell ref="H50:I50"/>
    <mergeCell ref="B46:B48"/>
    <mergeCell ref="D46:D48"/>
    <mergeCell ref="E46:E48"/>
    <mergeCell ref="G46:G48"/>
    <mergeCell ref="H46:H48"/>
    <mergeCell ref="B42:B43"/>
    <mergeCell ref="D42:D43"/>
    <mergeCell ref="E42:E43"/>
    <mergeCell ref="G42:G43"/>
    <mergeCell ref="H42:H43"/>
    <mergeCell ref="I33:I34"/>
    <mergeCell ref="E35:E36"/>
    <mergeCell ref="G35:G36"/>
    <mergeCell ref="H35:H36"/>
    <mergeCell ref="J38:J40"/>
    <mergeCell ref="I35:I36"/>
    <mergeCell ref="I38:I40"/>
    <mergeCell ref="B33:B34"/>
    <mergeCell ref="D33:D34"/>
    <mergeCell ref="E33:E34"/>
    <mergeCell ref="G33:G34"/>
    <mergeCell ref="H33:H34"/>
    <mergeCell ref="B38:B40"/>
    <mergeCell ref="D38:D40"/>
    <mergeCell ref="E38:E40"/>
    <mergeCell ref="G38:G40"/>
    <mergeCell ref="H38:H40"/>
    <mergeCell ref="B35:B36"/>
    <mergeCell ref="D35:D36"/>
    <mergeCell ref="I23:I25"/>
    <mergeCell ref="I31:I32"/>
    <mergeCell ref="B31:B32"/>
    <mergeCell ref="D31:D32"/>
    <mergeCell ref="E31:E32"/>
    <mergeCell ref="G31:G32"/>
    <mergeCell ref="B26:B27"/>
    <mergeCell ref="D26:D27"/>
    <mergeCell ref="E26:E27"/>
    <mergeCell ref="G26:G27"/>
    <mergeCell ref="H26:H27"/>
    <mergeCell ref="H31:H32"/>
    <mergeCell ref="B23:B25"/>
    <mergeCell ref="D23:D25"/>
    <mergeCell ref="E23:E25"/>
    <mergeCell ref="G23:G25"/>
    <mergeCell ref="H23:H25"/>
    <mergeCell ref="I26:I27"/>
    <mergeCell ref="J26:J27"/>
    <mergeCell ref="B29:B30"/>
    <mergeCell ref="D29:D30"/>
    <mergeCell ref="E29:E30"/>
    <mergeCell ref="G29:G30"/>
    <mergeCell ref="H29:H30"/>
    <mergeCell ref="I29:I30"/>
    <mergeCell ref="J13:J14"/>
    <mergeCell ref="B16:B17"/>
    <mergeCell ref="D16:D17"/>
    <mergeCell ref="E16:E17"/>
    <mergeCell ref="H16:H17"/>
    <mergeCell ref="I13:I14"/>
    <mergeCell ref="B13:B14"/>
    <mergeCell ref="D13:D14"/>
    <mergeCell ref="E13:E14"/>
    <mergeCell ref="G13:G14"/>
    <mergeCell ref="H13:H14"/>
    <mergeCell ref="I20:I22"/>
    <mergeCell ref="J20:J22"/>
    <mergeCell ref="B20:B22"/>
    <mergeCell ref="D20:D22"/>
    <mergeCell ref="E20:E22"/>
    <mergeCell ref="G20:G22"/>
    <mergeCell ref="H20:H22"/>
    <mergeCell ref="I9:I12"/>
    <mergeCell ref="B9:B12"/>
    <mergeCell ref="D9:D12"/>
    <mergeCell ref="E9:E12"/>
    <mergeCell ref="G9:G12"/>
    <mergeCell ref="H9:H12"/>
    <mergeCell ref="A1:I1"/>
    <mergeCell ref="A2:I2"/>
    <mergeCell ref="A3:C3"/>
    <mergeCell ref="D3:G3"/>
    <mergeCell ref="A5:A8"/>
    <mergeCell ref="B5:B8"/>
    <mergeCell ref="C5:C8"/>
    <mergeCell ref="D5:H6"/>
    <mergeCell ref="I6:I8"/>
    <mergeCell ref="D7:E7"/>
    <mergeCell ref="F7:F8"/>
    <mergeCell ref="H7:H8"/>
    <mergeCell ref="I5:J5"/>
    <mergeCell ref="J6:J8"/>
  </mergeCells>
  <printOptions horizontalCentered="1" verticalCentered="1"/>
  <pageMargins left="0.19685039370078741" right="0.19685039370078741" top="0.19685039370078741" bottom="0.19685039370078741" header="0" footer="0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Zeros="0" zoomScale="80" zoomScaleNormal="80" zoomScaleSheetLayoutView="70" workbookViewId="0">
      <pane xSplit="3" ySplit="9" topLeftCell="D10" activePane="bottomRight" state="frozen"/>
      <selection activeCell="C13" sqref="C13"/>
      <selection pane="topRight" activeCell="C13" sqref="C13"/>
      <selection pane="bottomLeft" activeCell="C13" sqref="C13"/>
      <selection pane="bottomRight" activeCell="G17" sqref="G17"/>
    </sheetView>
  </sheetViews>
  <sheetFormatPr defaultRowHeight="12.75" x14ac:dyDescent="0.2"/>
  <cols>
    <col min="1" max="1" width="6.42578125" style="8" bestFit="1" customWidth="1"/>
    <col min="2" max="2" width="40" style="9" customWidth="1"/>
    <col min="3" max="3" width="56.5703125" style="8" customWidth="1"/>
    <col min="4" max="4" width="5.85546875" style="9" bestFit="1" customWidth="1"/>
    <col min="5" max="5" width="9.140625" style="9" customWidth="1"/>
    <col min="6" max="6" width="5.85546875" style="9" bestFit="1" customWidth="1"/>
    <col min="7" max="7" width="12.28515625" style="9" customWidth="1"/>
    <col min="8" max="8" width="5.85546875" style="9" bestFit="1" customWidth="1"/>
    <col min="9" max="9" width="12" style="9" customWidth="1"/>
    <col min="10" max="10" width="11" style="9" customWidth="1"/>
    <col min="11" max="11" width="5.85546875" style="9" bestFit="1" customWidth="1"/>
    <col min="12" max="12" width="11.7109375" style="9" customWidth="1"/>
    <col min="13" max="13" width="11.140625" style="8" customWidth="1"/>
    <col min="14" max="16384" width="9.140625" style="8"/>
  </cols>
  <sheetData>
    <row r="1" spans="1:13" ht="23.25" x14ac:dyDescent="0.35">
      <c r="A1" s="85" t="s">
        <v>10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42"/>
    </row>
    <row r="2" spans="1:13" ht="23.25" x14ac:dyDescent="0.2">
      <c r="A2" s="86" t="s">
        <v>118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10"/>
    </row>
    <row r="3" spans="1:13" ht="21" customHeight="1" x14ac:dyDescent="0.2">
      <c r="A3" s="87" t="s">
        <v>14</v>
      </c>
      <c r="B3" s="87"/>
      <c r="C3" s="87"/>
      <c r="D3" s="88">
        <v>42942</v>
      </c>
      <c r="E3" s="88"/>
      <c r="F3" s="88"/>
      <c r="G3" s="88"/>
      <c r="H3" s="76"/>
      <c r="I3" s="76"/>
      <c r="M3" s="10"/>
    </row>
    <row r="4" spans="1:13" ht="13.5" customHeight="1" x14ac:dyDescent="0.2">
      <c r="A4" s="77"/>
      <c r="B4" s="45"/>
      <c r="C4" s="45"/>
      <c r="D4" s="77"/>
      <c r="E4" s="77"/>
      <c r="F4" s="77"/>
      <c r="G4" s="77"/>
      <c r="H4" s="77"/>
      <c r="I4" s="77"/>
      <c r="J4" s="76"/>
      <c r="K4" s="76"/>
      <c r="L4" s="76"/>
      <c r="M4" s="10"/>
    </row>
    <row r="5" spans="1:13" s="7" customFormat="1" ht="54.75" customHeight="1" x14ac:dyDescent="0.2">
      <c r="A5" s="89" t="s">
        <v>2</v>
      </c>
      <c r="B5" s="91" t="s">
        <v>119</v>
      </c>
      <c r="C5" s="91" t="s">
        <v>46</v>
      </c>
      <c r="D5" s="93" t="s">
        <v>5</v>
      </c>
      <c r="E5" s="94"/>
      <c r="F5" s="94"/>
      <c r="G5" s="94"/>
      <c r="H5" s="94"/>
      <c r="I5" s="94"/>
      <c r="J5" s="95"/>
      <c r="K5" s="99" t="s">
        <v>6</v>
      </c>
      <c r="L5" s="99"/>
      <c r="M5" s="91" t="s">
        <v>35</v>
      </c>
    </row>
    <row r="6" spans="1:13" s="7" customFormat="1" ht="39.75" customHeight="1" x14ac:dyDescent="0.2">
      <c r="A6" s="90"/>
      <c r="B6" s="92"/>
      <c r="C6" s="92"/>
      <c r="D6" s="99" t="s">
        <v>7</v>
      </c>
      <c r="E6" s="99" t="s">
        <v>8</v>
      </c>
      <c r="F6" s="114" t="s">
        <v>110</v>
      </c>
      <c r="G6" s="115"/>
      <c r="H6" s="114" t="s">
        <v>111</v>
      </c>
      <c r="I6" s="115"/>
      <c r="J6" s="91" t="s">
        <v>12</v>
      </c>
      <c r="K6" s="91" t="s">
        <v>7</v>
      </c>
      <c r="L6" s="91" t="s">
        <v>8</v>
      </c>
      <c r="M6" s="92"/>
    </row>
    <row r="7" spans="1:13" s="7" customFormat="1" ht="33" customHeight="1" x14ac:dyDescent="0.2">
      <c r="A7" s="90"/>
      <c r="B7" s="92"/>
      <c r="C7" s="92"/>
      <c r="D7" s="99"/>
      <c r="E7" s="99"/>
      <c r="F7" s="72" t="s">
        <v>7</v>
      </c>
      <c r="G7" s="72" t="s">
        <v>8</v>
      </c>
      <c r="H7" s="72" t="s">
        <v>7</v>
      </c>
      <c r="I7" s="72" t="s">
        <v>8</v>
      </c>
      <c r="J7" s="102"/>
      <c r="K7" s="102"/>
      <c r="L7" s="102"/>
      <c r="M7" s="102"/>
    </row>
    <row r="8" spans="1:13" s="7" customFormat="1" ht="25.5" x14ac:dyDescent="0.2">
      <c r="A8" s="89">
        <v>1</v>
      </c>
      <c r="B8" s="89" t="s">
        <v>47</v>
      </c>
      <c r="C8" s="37" t="s">
        <v>120</v>
      </c>
      <c r="D8" s="58"/>
      <c r="E8" s="74">
        <v>0</v>
      </c>
      <c r="F8" s="58"/>
      <c r="G8" s="74">
        <v>0</v>
      </c>
      <c r="H8" s="58"/>
      <c r="I8" s="74">
        <v>0</v>
      </c>
      <c r="J8" s="59"/>
      <c r="K8" s="74">
        <v>25</v>
      </c>
      <c r="L8" s="74">
        <v>2</v>
      </c>
      <c r="M8" s="57">
        <v>2</v>
      </c>
    </row>
    <row r="9" spans="1:13" s="7" customFormat="1" x14ac:dyDescent="0.2">
      <c r="A9" s="90"/>
      <c r="B9" s="90"/>
      <c r="C9" s="35" t="s">
        <v>48</v>
      </c>
      <c r="D9" s="116">
        <v>70</v>
      </c>
      <c r="E9" s="83">
        <v>111</v>
      </c>
      <c r="F9" s="116">
        <v>21</v>
      </c>
      <c r="G9" s="83">
        <v>6</v>
      </c>
      <c r="H9" s="116">
        <v>7</v>
      </c>
      <c r="I9" s="83">
        <v>0</v>
      </c>
      <c r="J9" s="118">
        <v>4.7142857142857144</v>
      </c>
      <c r="K9" s="119">
        <v>80</v>
      </c>
      <c r="L9" s="83">
        <v>0</v>
      </c>
      <c r="M9" s="57">
        <v>111</v>
      </c>
    </row>
    <row r="10" spans="1:13" s="7" customFormat="1" x14ac:dyDescent="0.2">
      <c r="A10" s="90"/>
      <c r="B10" s="90"/>
      <c r="C10" s="35" t="s">
        <v>50</v>
      </c>
      <c r="D10" s="120"/>
      <c r="E10" s="83">
        <v>52</v>
      </c>
      <c r="F10" s="120"/>
      <c r="G10" s="83">
        <v>5</v>
      </c>
      <c r="H10" s="120"/>
      <c r="I10" s="83">
        <v>0</v>
      </c>
      <c r="J10" s="118"/>
      <c r="K10" s="119"/>
      <c r="L10" s="83">
        <v>0</v>
      </c>
      <c r="M10" s="57">
        <v>52</v>
      </c>
    </row>
    <row r="11" spans="1:13" s="7" customFormat="1" x14ac:dyDescent="0.2">
      <c r="A11" s="106"/>
      <c r="B11" s="106"/>
      <c r="C11" s="37" t="s">
        <v>49</v>
      </c>
      <c r="D11" s="117"/>
      <c r="E11" s="83">
        <v>167</v>
      </c>
      <c r="F11" s="117"/>
      <c r="G11" s="83">
        <v>9</v>
      </c>
      <c r="H11" s="117"/>
      <c r="I11" s="83">
        <v>1</v>
      </c>
      <c r="J11" s="118"/>
      <c r="K11" s="119"/>
      <c r="L11" s="83">
        <v>0</v>
      </c>
      <c r="M11" s="57">
        <v>167</v>
      </c>
    </row>
    <row r="12" spans="1:13" s="7" customFormat="1" x14ac:dyDescent="0.2">
      <c r="A12" s="89">
        <v>2</v>
      </c>
      <c r="B12" s="91" t="s">
        <v>52</v>
      </c>
      <c r="C12" s="35" t="s">
        <v>52</v>
      </c>
      <c r="D12" s="116">
        <v>45</v>
      </c>
      <c r="E12" s="83">
        <v>60</v>
      </c>
      <c r="F12" s="116">
        <v>14</v>
      </c>
      <c r="G12" s="83">
        <v>3</v>
      </c>
      <c r="H12" s="116">
        <v>5</v>
      </c>
      <c r="I12" s="83">
        <v>2</v>
      </c>
      <c r="J12" s="118">
        <v>1.4222222222222223</v>
      </c>
      <c r="K12" s="116">
        <v>10</v>
      </c>
      <c r="L12" s="83">
        <v>1</v>
      </c>
      <c r="M12" s="57">
        <v>61</v>
      </c>
    </row>
    <row r="13" spans="1:13" s="7" customFormat="1" x14ac:dyDescent="0.2">
      <c r="A13" s="106"/>
      <c r="B13" s="102"/>
      <c r="C13" s="37" t="s">
        <v>132</v>
      </c>
      <c r="D13" s="117"/>
      <c r="E13" s="83">
        <v>4</v>
      </c>
      <c r="F13" s="117"/>
      <c r="G13" s="83">
        <v>1</v>
      </c>
      <c r="H13" s="117"/>
      <c r="I13" s="83">
        <v>0</v>
      </c>
      <c r="J13" s="118"/>
      <c r="K13" s="117"/>
      <c r="L13" s="83">
        <v>0</v>
      </c>
      <c r="M13" s="57">
        <v>4</v>
      </c>
    </row>
    <row r="14" spans="1:13" s="7" customFormat="1" x14ac:dyDescent="0.2">
      <c r="A14" s="81">
        <v>3</v>
      </c>
      <c r="B14" s="72" t="s">
        <v>55</v>
      </c>
      <c r="C14" s="35" t="s">
        <v>56</v>
      </c>
      <c r="D14" s="74">
        <v>20</v>
      </c>
      <c r="E14" s="83">
        <v>45</v>
      </c>
      <c r="F14" s="74">
        <v>4</v>
      </c>
      <c r="G14" s="83">
        <v>0</v>
      </c>
      <c r="H14" s="69">
        <v>2</v>
      </c>
      <c r="I14" s="83">
        <v>0</v>
      </c>
      <c r="J14" s="73">
        <v>2.25</v>
      </c>
      <c r="K14" s="69">
        <v>10</v>
      </c>
      <c r="L14" s="83">
        <v>1</v>
      </c>
      <c r="M14" s="57">
        <v>46</v>
      </c>
    </row>
    <row r="15" spans="1:13" s="7" customFormat="1" x14ac:dyDescent="0.2">
      <c r="A15" s="81">
        <v>4</v>
      </c>
      <c r="B15" s="70" t="s">
        <v>103</v>
      </c>
      <c r="C15" s="37" t="s">
        <v>105</v>
      </c>
      <c r="D15" s="68">
        <v>20</v>
      </c>
      <c r="E15" s="83">
        <v>95</v>
      </c>
      <c r="F15" s="68"/>
      <c r="G15" s="83">
        <v>0</v>
      </c>
      <c r="H15" s="74">
        <v>2</v>
      </c>
      <c r="I15" s="83">
        <v>1</v>
      </c>
      <c r="J15" s="73">
        <v>4.75</v>
      </c>
      <c r="K15" s="74">
        <v>10</v>
      </c>
      <c r="L15" s="83">
        <v>0</v>
      </c>
      <c r="M15" s="57">
        <v>95</v>
      </c>
    </row>
    <row r="16" spans="1:13" s="7" customFormat="1" x14ac:dyDescent="0.2">
      <c r="A16" s="81">
        <v>5</v>
      </c>
      <c r="B16" s="78" t="s">
        <v>54</v>
      </c>
      <c r="C16" s="35" t="s">
        <v>54</v>
      </c>
      <c r="D16" s="74">
        <v>45</v>
      </c>
      <c r="E16" s="83">
        <v>156</v>
      </c>
      <c r="F16" s="74">
        <v>9</v>
      </c>
      <c r="G16" s="83">
        <v>3</v>
      </c>
      <c r="H16" s="74">
        <v>5</v>
      </c>
      <c r="I16" s="83">
        <v>1</v>
      </c>
      <c r="J16" s="73">
        <v>3.4666666666666668</v>
      </c>
      <c r="K16" s="74">
        <v>15</v>
      </c>
      <c r="L16" s="83">
        <v>0</v>
      </c>
      <c r="M16" s="57">
        <v>156</v>
      </c>
    </row>
    <row r="17" spans="1:13" s="7" customFormat="1" x14ac:dyDescent="0.2">
      <c r="A17" s="81">
        <v>6</v>
      </c>
      <c r="B17" s="72" t="s">
        <v>57</v>
      </c>
      <c r="C17" s="35" t="s">
        <v>57</v>
      </c>
      <c r="D17" s="74">
        <v>20</v>
      </c>
      <c r="E17" s="83">
        <v>123</v>
      </c>
      <c r="F17" s="74">
        <v>2</v>
      </c>
      <c r="G17" s="83">
        <v>0</v>
      </c>
      <c r="H17" s="69">
        <v>2</v>
      </c>
      <c r="I17" s="83">
        <v>0</v>
      </c>
      <c r="J17" s="73">
        <v>6.15</v>
      </c>
      <c r="K17" s="69">
        <v>10</v>
      </c>
      <c r="L17" s="83">
        <v>0</v>
      </c>
      <c r="M17" s="57">
        <v>123</v>
      </c>
    </row>
    <row r="18" spans="1:13" s="7" customFormat="1" x14ac:dyDescent="0.2">
      <c r="A18" s="81">
        <v>7</v>
      </c>
      <c r="B18" s="70" t="s">
        <v>58</v>
      </c>
      <c r="C18" s="37" t="s">
        <v>61</v>
      </c>
      <c r="D18" s="68">
        <v>25</v>
      </c>
      <c r="E18" s="83">
        <v>73</v>
      </c>
      <c r="F18" s="68">
        <v>3</v>
      </c>
      <c r="G18" s="83">
        <v>0</v>
      </c>
      <c r="H18" s="68">
        <v>3</v>
      </c>
      <c r="I18" s="83">
        <v>0</v>
      </c>
      <c r="J18" s="73">
        <v>2.88</v>
      </c>
      <c r="K18" s="68">
        <v>10</v>
      </c>
      <c r="L18" s="83">
        <v>0</v>
      </c>
      <c r="M18" s="57">
        <v>73</v>
      </c>
    </row>
    <row r="19" spans="1:13" s="7" customFormat="1" x14ac:dyDescent="0.2">
      <c r="A19" s="89">
        <v>8</v>
      </c>
      <c r="B19" s="91" t="s">
        <v>62</v>
      </c>
      <c r="C19" s="35" t="s">
        <v>63</v>
      </c>
      <c r="D19" s="116">
        <v>18</v>
      </c>
      <c r="E19" s="83">
        <v>315</v>
      </c>
      <c r="F19" s="116"/>
      <c r="G19" s="83">
        <v>0</v>
      </c>
      <c r="H19" s="116">
        <v>2</v>
      </c>
      <c r="I19" s="83">
        <v>1</v>
      </c>
      <c r="J19" s="118">
        <v>18.388888888888889</v>
      </c>
      <c r="K19" s="119">
        <v>61</v>
      </c>
      <c r="L19" s="83">
        <v>0</v>
      </c>
      <c r="M19" s="57">
        <v>315</v>
      </c>
    </row>
    <row r="20" spans="1:13" s="7" customFormat="1" x14ac:dyDescent="0.2">
      <c r="A20" s="106"/>
      <c r="B20" s="102"/>
      <c r="C20" s="37" t="s">
        <v>65</v>
      </c>
      <c r="D20" s="117"/>
      <c r="E20" s="83">
        <v>15</v>
      </c>
      <c r="F20" s="117"/>
      <c r="G20" s="83">
        <v>0</v>
      </c>
      <c r="H20" s="117"/>
      <c r="I20" s="83">
        <v>0</v>
      </c>
      <c r="J20" s="118"/>
      <c r="K20" s="119"/>
      <c r="L20" s="83">
        <v>0</v>
      </c>
      <c r="M20" s="57">
        <v>15</v>
      </c>
    </row>
    <row r="21" spans="1:13" s="7" customFormat="1" x14ac:dyDescent="0.2">
      <c r="A21" s="89">
        <v>9</v>
      </c>
      <c r="B21" s="89" t="s">
        <v>66</v>
      </c>
      <c r="C21" s="37" t="s">
        <v>122</v>
      </c>
      <c r="D21" s="116">
        <v>33</v>
      </c>
      <c r="E21" s="83">
        <v>84</v>
      </c>
      <c r="F21" s="116">
        <v>7</v>
      </c>
      <c r="G21" s="83">
        <v>0</v>
      </c>
      <c r="H21" s="116">
        <v>3</v>
      </c>
      <c r="I21" s="83">
        <v>0</v>
      </c>
      <c r="J21" s="118">
        <v>3.3030303030303032</v>
      </c>
      <c r="K21" s="119">
        <v>10</v>
      </c>
      <c r="L21" s="83">
        <v>0</v>
      </c>
      <c r="M21" s="57">
        <v>84</v>
      </c>
    </row>
    <row r="22" spans="1:13" s="7" customFormat="1" x14ac:dyDescent="0.2">
      <c r="A22" s="106"/>
      <c r="B22" s="90"/>
      <c r="C22" s="37" t="s">
        <v>114</v>
      </c>
      <c r="D22" s="117"/>
      <c r="E22" s="83">
        <v>24</v>
      </c>
      <c r="F22" s="117"/>
      <c r="G22" s="83">
        <v>0</v>
      </c>
      <c r="H22" s="117"/>
      <c r="I22" s="83">
        <v>0</v>
      </c>
      <c r="J22" s="118"/>
      <c r="K22" s="119"/>
      <c r="L22" s="83">
        <v>0</v>
      </c>
      <c r="M22" s="57">
        <v>24</v>
      </c>
    </row>
    <row r="23" spans="1:13" s="7" customFormat="1" x14ac:dyDescent="0.2">
      <c r="A23" s="81">
        <v>10</v>
      </c>
      <c r="B23" s="81" t="s">
        <v>68</v>
      </c>
      <c r="C23" s="35" t="s">
        <v>69</v>
      </c>
      <c r="D23" s="74">
        <v>20</v>
      </c>
      <c r="E23" s="83">
        <v>67</v>
      </c>
      <c r="F23" s="68">
        <v>4</v>
      </c>
      <c r="G23" s="83">
        <v>0</v>
      </c>
      <c r="H23" s="68">
        <v>2</v>
      </c>
      <c r="I23" s="83">
        <v>2</v>
      </c>
      <c r="J23" s="73">
        <v>3.35</v>
      </c>
      <c r="K23" s="74">
        <v>10</v>
      </c>
      <c r="L23" s="83">
        <v>0</v>
      </c>
      <c r="M23" s="57">
        <v>67</v>
      </c>
    </row>
    <row r="24" spans="1:13" s="7" customFormat="1" ht="25.5" x14ac:dyDescent="0.2">
      <c r="A24" s="81">
        <v>11</v>
      </c>
      <c r="B24" s="72" t="s">
        <v>100</v>
      </c>
      <c r="C24" s="37" t="s">
        <v>101</v>
      </c>
      <c r="D24" s="68">
        <v>12</v>
      </c>
      <c r="E24" s="83">
        <v>148</v>
      </c>
      <c r="F24" s="68">
        <v>2</v>
      </c>
      <c r="G24" s="83">
        <v>1</v>
      </c>
      <c r="H24" s="68">
        <v>1</v>
      </c>
      <c r="I24" s="83">
        <v>0</v>
      </c>
      <c r="J24" s="118">
        <v>24.833333333333332</v>
      </c>
      <c r="K24" s="68">
        <v>15</v>
      </c>
      <c r="L24" s="83">
        <v>0</v>
      </c>
      <c r="M24" s="57">
        <v>148</v>
      </c>
    </row>
    <row r="25" spans="1:13" s="7" customFormat="1" x14ac:dyDescent="0.2">
      <c r="A25" s="89">
        <v>12</v>
      </c>
      <c r="B25" s="91" t="s">
        <v>73</v>
      </c>
      <c r="C25" s="35" t="s">
        <v>74</v>
      </c>
      <c r="D25" s="74">
        <v>18</v>
      </c>
      <c r="E25" s="83">
        <v>152</v>
      </c>
      <c r="F25" s="74">
        <v>3</v>
      </c>
      <c r="G25" s="83">
        <v>2</v>
      </c>
      <c r="H25" s="74">
        <v>2</v>
      </c>
      <c r="I25" s="83">
        <v>1</v>
      </c>
      <c r="J25" s="118"/>
      <c r="K25" s="74">
        <v>25</v>
      </c>
      <c r="L25" s="83">
        <v>0</v>
      </c>
      <c r="M25" s="57">
        <v>152</v>
      </c>
    </row>
    <row r="26" spans="1:13" s="7" customFormat="1" x14ac:dyDescent="0.2">
      <c r="A26" s="106"/>
      <c r="B26" s="102"/>
      <c r="C26" s="37" t="s">
        <v>121</v>
      </c>
      <c r="D26" s="74"/>
      <c r="E26" s="83">
        <v>0</v>
      </c>
      <c r="F26" s="74"/>
      <c r="G26" s="83">
        <v>0</v>
      </c>
      <c r="H26" s="74"/>
      <c r="I26" s="83">
        <v>0</v>
      </c>
      <c r="J26" s="73"/>
      <c r="K26" s="74">
        <v>10</v>
      </c>
      <c r="L26" s="83">
        <v>0</v>
      </c>
      <c r="M26" s="57">
        <v>0</v>
      </c>
    </row>
    <row r="27" spans="1:13" s="7" customFormat="1" x14ac:dyDescent="0.2">
      <c r="A27" s="81">
        <v>13</v>
      </c>
      <c r="B27" s="78" t="s">
        <v>75</v>
      </c>
      <c r="C27" s="35" t="s">
        <v>76</v>
      </c>
      <c r="D27" s="74">
        <v>20</v>
      </c>
      <c r="E27" s="83">
        <v>60</v>
      </c>
      <c r="F27" s="74">
        <v>2</v>
      </c>
      <c r="G27" s="83">
        <v>0</v>
      </c>
      <c r="H27" s="74">
        <v>2</v>
      </c>
      <c r="I27" s="83">
        <v>1</v>
      </c>
      <c r="J27" s="73">
        <v>3</v>
      </c>
      <c r="K27" s="74">
        <v>10</v>
      </c>
      <c r="L27" s="83">
        <v>0</v>
      </c>
      <c r="M27" s="57">
        <v>60</v>
      </c>
    </row>
    <row r="28" spans="1:13" s="7" customFormat="1" ht="38.25" x14ac:dyDescent="0.2">
      <c r="A28" s="81">
        <v>14</v>
      </c>
      <c r="B28" s="72" t="s">
        <v>78</v>
      </c>
      <c r="C28" s="35" t="s">
        <v>79</v>
      </c>
      <c r="D28" s="74">
        <v>20</v>
      </c>
      <c r="E28" s="83">
        <v>199</v>
      </c>
      <c r="F28" s="74">
        <v>2</v>
      </c>
      <c r="G28" s="83">
        <v>1</v>
      </c>
      <c r="H28" s="74">
        <v>2</v>
      </c>
      <c r="I28" s="83">
        <v>0</v>
      </c>
      <c r="J28" s="73">
        <v>10</v>
      </c>
      <c r="K28" s="74">
        <v>10</v>
      </c>
      <c r="L28" s="83">
        <v>0</v>
      </c>
      <c r="M28" s="57">
        <v>199</v>
      </c>
    </row>
    <row r="29" spans="1:13" s="7" customFormat="1" ht="38.25" x14ac:dyDescent="0.2">
      <c r="A29" s="81">
        <v>15</v>
      </c>
      <c r="B29" s="72" t="s">
        <v>80</v>
      </c>
      <c r="C29" s="35" t="s">
        <v>83</v>
      </c>
      <c r="D29" s="74">
        <v>25</v>
      </c>
      <c r="E29" s="83">
        <v>57</v>
      </c>
      <c r="F29" s="74">
        <v>5</v>
      </c>
      <c r="G29" s="83">
        <v>4</v>
      </c>
      <c r="H29" s="74">
        <v>3</v>
      </c>
      <c r="I29" s="83">
        <v>1</v>
      </c>
      <c r="J29" s="73">
        <v>2.2799999999999998</v>
      </c>
      <c r="K29" s="74">
        <v>10</v>
      </c>
      <c r="L29" s="83">
        <v>0</v>
      </c>
      <c r="M29" s="57">
        <v>57</v>
      </c>
    </row>
    <row r="30" spans="1:13" s="7" customFormat="1" x14ac:dyDescent="0.2">
      <c r="A30" s="81">
        <v>16</v>
      </c>
      <c r="B30" s="72" t="s">
        <v>98</v>
      </c>
      <c r="C30" s="37" t="s">
        <v>99</v>
      </c>
      <c r="D30" s="74">
        <v>4</v>
      </c>
      <c r="E30" s="83">
        <v>162</v>
      </c>
      <c r="F30" s="74"/>
      <c r="G30" s="83">
        <v>0</v>
      </c>
      <c r="H30" s="74">
        <v>1</v>
      </c>
      <c r="I30" s="83">
        <v>2</v>
      </c>
      <c r="J30" s="73">
        <v>40.5</v>
      </c>
      <c r="K30" s="74">
        <v>75</v>
      </c>
      <c r="L30" s="83">
        <v>1</v>
      </c>
      <c r="M30" s="57">
        <v>163</v>
      </c>
    </row>
    <row r="31" spans="1:13" s="7" customFormat="1" x14ac:dyDescent="0.2">
      <c r="A31" s="81">
        <v>17</v>
      </c>
      <c r="B31" s="81" t="s">
        <v>89</v>
      </c>
      <c r="C31" s="35" t="s">
        <v>90</v>
      </c>
      <c r="D31" s="74">
        <v>12</v>
      </c>
      <c r="E31" s="83">
        <v>88</v>
      </c>
      <c r="F31" s="74"/>
      <c r="G31" s="83">
        <v>0</v>
      </c>
      <c r="H31" s="74">
        <v>1</v>
      </c>
      <c r="I31" s="83">
        <v>1</v>
      </c>
      <c r="J31" s="73">
        <v>7.333333333333333</v>
      </c>
      <c r="K31" s="74">
        <v>38</v>
      </c>
      <c r="L31" s="83">
        <v>0</v>
      </c>
      <c r="M31" s="57">
        <v>88</v>
      </c>
    </row>
    <row r="32" spans="1:13" x14ac:dyDescent="0.2">
      <c r="A32" s="79" t="s">
        <v>1</v>
      </c>
      <c r="B32" s="79"/>
      <c r="C32" s="79"/>
      <c r="D32" s="81">
        <v>427</v>
      </c>
      <c r="E32" s="83">
        <v>2257</v>
      </c>
      <c r="F32" s="81">
        <v>78</v>
      </c>
      <c r="G32" s="83">
        <v>35</v>
      </c>
      <c r="H32" s="81">
        <v>45</v>
      </c>
      <c r="I32" s="83">
        <v>14</v>
      </c>
      <c r="J32" s="12">
        <v>5.2857142857142856</v>
      </c>
      <c r="K32" s="81">
        <v>444</v>
      </c>
      <c r="L32" s="83">
        <v>5</v>
      </c>
      <c r="M32" s="57">
        <v>2262</v>
      </c>
    </row>
    <row r="33" spans="2:13" x14ac:dyDescent="0.2">
      <c r="B33" s="10"/>
      <c r="D33" s="21"/>
      <c r="E33" s="52"/>
      <c r="J33" s="121" t="s">
        <v>35</v>
      </c>
      <c r="K33" s="121"/>
      <c r="L33" s="121"/>
      <c r="M33" s="57">
        <v>2262</v>
      </c>
    </row>
  </sheetData>
  <mergeCells count="49">
    <mergeCell ref="J24:J25"/>
    <mergeCell ref="A25:A26"/>
    <mergeCell ref="B25:B26"/>
    <mergeCell ref="J33:L33"/>
    <mergeCell ref="K19:K20"/>
    <mergeCell ref="A21:A22"/>
    <mergeCell ref="B21:B22"/>
    <mergeCell ref="D21:D22"/>
    <mergeCell ref="F21:F22"/>
    <mergeCell ref="H21:H22"/>
    <mergeCell ref="J21:J22"/>
    <mergeCell ref="K21:K22"/>
    <mergeCell ref="A19:A20"/>
    <mergeCell ref="B19:B20"/>
    <mergeCell ref="D19:D20"/>
    <mergeCell ref="F19:F20"/>
    <mergeCell ref="H19:H20"/>
    <mergeCell ref="J19:J20"/>
    <mergeCell ref="K9:K11"/>
    <mergeCell ref="A12:A13"/>
    <mergeCell ref="B12:B13"/>
    <mergeCell ref="D12:D13"/>
    <mergeCell ref="F12:F13"/>
    <mergeCell ref="H12:H13"/>
    <mergeCell ref="J12:J13"/>
    <mergeCell ref="K12:K13"/>
    <mergeCell ref="A8:A11"/>
    <mergeCell ref="B8:B11"/>
    <mergeCell ref="D9:D11"/>
    <mergeCell ref="F9:F11"/>
    <mergeCell ref="H9:H11"/>
    <mergeCell ref="J9:J11"/>
    <mergeCell ref="M5:M7"/>
    <mergeCell ref="D6:D7"/>
    <mergeCell ref="E6:E7"/>
    <mergeCell ref="F6:G6"/>
    <mergeCell ref="H6:I6"/>
    <mergeCell ref="J6:J7"/>
    <mergeCell ref="K6:K7"/>
    <mergeCell ref="L6:L7"/>
    <mergeCell ref="A1:L1"/>
    <mergeCell ref="A2:L2"/>
    <mergeCell ref="A3:C3"/>
    <mergeCell ref="D3:G3"/>
    <mergeCell ref="A5:A7"/>
    <mergeCell ref="B5:B7"/>
    <mergeCell ref="C5:C7"/>
    <mergeCell ref="D5:J5"/>
    <mergeCell ref="K5:L5"/>
  </mergeCells>
  <printOptions horizontalCentered="1"/>
  <pageMargins left="0.19685039370078741" right="0.19685039370078741" top="0.19685039370078741" bottom="0.19685039370078741" header="0" footer="0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showZeros="0" zoomScale="70" zoomScaleNormal="70" zoomScaleSheetLayoutView="70" workbookViewId="0">
      <pane xSplit="3" ySplit="7" topLeftCell="D8" activePane="bottomRight" state="frozen"/>
      <selection activeCell="C13" sqref="C13"/>
      <selection pane="topRight" activeCell="C13" sqref="C13"/>
      <selection pane="bottomLeft" activeCell="C13" sqref="C13"/>
      <selection pane="bottomRight" activeCell="M9" sqref="M9"/>
    </sheetView>
  </sheetViews>
  <sheetFormatPr defaultRowHeight="12.75" x14ac:dyDescent="0.2"/>
  <cols>
    <col min="1" max="1" width="6.42578125" style="8" bestFit="1" customWidth="1"/>
    <col min="2" max="2" width="40" style="9" customWidth="1"/>
    <col min="3" max="3" width="27.5703125" style="8" customWidth="1"/>
    <col min="4" max="4" width="5.85546875" style="9" bestFit="1" customWidth="1"/>
    <col min="5" max="5" width="9.140625" style="9" customWidth="1"/>
    <col min="6" max="6" width="5.85546875" style="9" bestFit="1" customWidth="1"/>
    <col min="7" max="7" width="12.28515625" style="9" customWidth="1"/>
    <col min="8" max="8" width="5.85546875" style="9" bestFit="1" customWidth="1"/>
    <col min="9" max="9" width="12" style="9" customWidth="1"/>
    <col min="10" max="10" width="11" style="9" customWidth="1"/>
    <col min="11" max="11" width="5.85546875" style="9" bestFit="1" customWidth="1"/>
    <col min="12" max="12" width="11.7109375" style="9" customWidth="1"/>
    <col min="13" max="13" width="11.140625" style="8" customWidth="1"/>
    <col min="14" max="16384" width="9.140625" style="8"/>
  </cols>
  <sheetData>
    <row r="1" spans="1:13" ht="23.25" x14ac:dyDescent="0.35">
      <c r="A1" s="85" t="s">
        <v>10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ht="23.25" x14ac:dyDescent="0.2">
      <c r="A2" s="86" t="s">
        <v>118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21" customHeight="1" x14ac:dyDescent="0.2">
      <c r="A3" s="87" t="s">
        <v>131</v>
      </c>
      <c r="B3" s="87"/>
      <c r="C3" s="87"/>
      <c r="D3" s="87"/>
      <c r="E3" s="87"/>
      <c r="F3" s="87"/>
      <c r="G3" s="87"/>
      <c r="H3" s="87"/>
      <c r="I3" s="88">
        <v>42942</v>
      </c>
      <c r="J3" s="88"/>
      <c r="K3" s="88"/>
      <c r="L3" s="88"/>
      <c r="M3" s="10"/>
    </row>
    <row r="4" spans="1:13" ht="13.5" customHeight="1" x14ac:dyDescent="0.2">
      <c r="A4" s="77"/>
      <c r="B4" s="45"/>
      <c r="C4" s="45"/>
      <c r="D4" s="77"/>
      <c r="E4" s="77"/>
      <c r="F4" s="77"/>
      <c r="G4" s="77"/>
      <c r="H4" s="77"/>
      <c r="I4" s="77"/>
      <c r="J4" s="76"/>
      <c r="K4" s="76"/>
      <c r="L4" s="76"/>
      <c r="M4" s="10"/>
    </row>
    <row r="5" spans="1:13" s="7" customFormat="1" ht="34.5" customHeight="1" x14ac:dyDescent="0.2">
      <c r="A5" s="89" t="s">
        <v>2</v>
      </c>
      <c r="B5" s="91" t="s">
        <v>119</v>
      </c>
      <c r="C5" s="91" t="s">
        <v>46</v>
      </c>
      <c r="D5" s="93" t="s">
        <v>5</v>
      </c>
      <c r="E5" s="94"/>
      <c r="F5" s="94"/>
      <c r="G5" s="94"/>
      <c r="H5" s="94"/>
      <c r="I5" s="94"/>
      <c r="J5" s="95"/>
      <c r="K5" s="99" t="s">
        <v>6</v>
      </c>
      <c r="L5" s="99"/>
      <c r="M5" s="91" t="s">
        <v>35</v>
      </c>
    </row>
    <row r="6" spans="1:13" s="7" customFormat="1" ht="28.5" customHeight="1" x14ac:dyDescent="0.2">
      <c r="A6" s="90"/>
      <c r="B6" s="92"/>
      <c r="C6" s="92"/>
      <c r="D6" s="99" t="s">
        <v>7</v>
      </c>
      <c r="E6" s="99" t="s">
        <v>8</v>
      </c>
      <c r="F6" s="114" t="s">
        <v>110</v>
      </c>
      <c r="G6" s="115"/>
      <c r="H6" s="114" t="s">
        <v>111</v>
      </c>
      <c r="I6" s="115"/>
      <c r="J6" s="91" t="s">
        <v>12</v>
      </c>
      <c r="K6" s="91" t="s">
        <v>7</v>
      </c>
      <c r="L6" s="91" t="s">
        <v>8</v>
      </c>
      <c r="M6" s="92"/>
    </row>
    <row r="7" spans="1:13" s="7" customFormat="1" ht="33" customHeight="1" x14ac:dyDescent="0.2">
      <c r="A7" s="90"/>
      <c r="B7" s="92"/>
      <c r="C7" s="92"/>
      <c r="D7" s="99"/>
      <c r="E7" s="99"/>
      <c r="F7" s="72" t="s">
        <v>7</v>
      </c>
      <c r="G7" s="72" t="s">
        <v>8</v>
      </c>
      <c r="H7" s="72" t="s">
        <v>7</v>
      </c>
      <c r="I7" s="72" t="s">
        <v>8</v>
      </c>
      <c r="J7" s="102"/>
      <c r="K7" s="102"/>
      <c r="L7" s="102"/>
      <c r="M7" s="102"/>
    </row>
    <row r="8" spans="1:13" s="7" customFormat="1" x14ac:dyDescent="0.2">
      <c r="A8" s="81">
        <v>1</v>
      </c>
      <c r="B8" s="81" t="s">
        <v>54</v>
      </c>
      <c r="C8" s="35" t="s">
        <v>54</v>
      </c>
      <c r="D8" s="72"/>
      <c r="E8" s="72"/>
      <c r="F8" s="72"/>
      <c r="G8" s="72"/>
      <c r="H8" s="72"/>
      <c r="I8" s="56"/>
      <c r="J8" s="73"/>
      <c r="K8" s="72">
        <v>25</v>
      </c>
      <c r="L8" s="72">
        <v>13</v>
      </c>
      <c r="M8" s="81"/>
    </row>
    <row r="9" spans="1:13" s="7" customFormat="1" x14ac:dyDescent="0.2">
      <c r="A9" s="81">
        <v>2</v>
      </c>
      <c r="B9" s="81" t="s">
        <v>89</v>
      </c>
      <c r="C9" s="35" t="s">
        <v>90</v>
      </c>
      <c r="D9" s="72">
        <v>10</v>
      </c>
      <c r="E9" s="72">
        <v>14</v>
      </c>
      <c r="F9" s="72"/>
      <c r="G9" s="72"/>
      <c r="H9" s="72">
        <v>1</v>
      </c>
      <c r="I9" s="56"/>
      <c r="J9" s="12">
        <v>1.4</v>
      </c>
      <c r="K9" s="72">
        <v>15</v>
      </c>
      <c r="L9" s="72"/>
      <c r="M9" s="81">
        <v>14</v>
      </c>
    </row>
    <row r="10" spans="1:13" x14ac:dyDescent="0.2">
      <c r="A10" s="111" t="s">
        <v>1</v>
      </c>
      <c r="B10" s="111"/>
      <c r="C10" s="111"/>
      <c r="D10" s="81">
        <v>10</v>
      </c>
      <c r="E10" s="81">
        <v>14</v>
      </c>
      <c r="F10" s="81">
        <v>0</v>
      </c>
      <c r="G10" s="81">
        <v>0</v>
      </c>
      <c r="H10" s="81">
        <v>1</v>
      </c>
      <c r="I10" s="81">
        <v>0</v>
      </c>
      <c r="J10" s="12">
        <v>1.4</v>
      </c>
      <c r="K10" s="81">
        <v>40</v>
      </c>
      <c r="L10" s="81">
        <v>13</v>
      </c>
      <c r="M10" s="81">
        <v>14</v>
      </c>
    </row>
    <row r="11" spans="1:13" x14ac:dyDescent="0.2">
      <c r="B11" s="10"/>
      <c r="D11" s="21"/>
      <c r="E11" s="52"/>
      <c r="J11" s="121" t="s">
        <v>35</v>
      </c>
      <c r="K11" s="121"/>
      <c r="L11" s="121"/>
      <c r="M11" s="61">
        <v>27</v>
      </c>
    </row>
  </sheetData>
  <mergeCells count="19">
    <mergeCell ref="A10:C10"/>
    <mergeCell ref="J11:L11"/>
    <mergeCell ref="D6:D7"/>
    <mergeCell ref="E6:E7"/>
    <mergeCell ref="F6:G6"/>
    <mergeCell ref="H6:I6"/>
    <mergeCell ref="J6:J7"/>
    <mergeCell ref="K6:K7"/>
    <mergeCell ref="A1:M1"/>
    <mergeCell ref="A2:M2"/>
    <mergeCell ref="A3:H3"/>
    <mergeCell ref="I3:L3"/>
    <mergeCell ref="A5:A7"/>
    <mergeCell ref="B5:B7"/>
    <mergeCell ref="C5:C7"/>
    <mergeCell ref="D5:J5"/>
    <mergeCell ref="K5:L5"/>
    <mergeCell ref="M5:M7"/>
    <mergeCell ref="L6:L7"/>
  </mergeCells>
  <printOptions horizontalCentered="1"/>
  <pageMargins left="0.19685039370078741" right="0.19685039370078741" top="0.19685039370078741" bottom="0.19685039370078741" header="0" footer="0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Zeros="0" zoomScale="70" zoomScaleNormal="70" zoomScaleSheetLayoutView="70" workbookViewId="0">
      <pane xSplit="3" ySplit="9" topLeftCell="D10" activePane="bottomRight" state="frozen"/>
      <selection activeCell="C13" sqref="C13"/>
      <selection pane="topRight" activeCell="C13" sqref="C13"/>
      <selection pane="bottomLeft" activeCell="C13" sqref="C13"/>
      <selection pane="bottomRight" activeCell="I17" sqref="I17"/>
    </sheetView>
  </sheetViews>
  <sheetFormatPr defaultRowHeight="12.75" x14ac:dyDescent="0.2"/>
  <cols>
    <col min="1" max="1" width="6.42578125" style="8" bestFit="1" customWidth="1"/>
    <col min="2" max="2" width="40" style="9" customWidth="1"/>
    <col min="3" max="3" width="56.5703125" style="8" customWidth="1"/>
    <col min="4" max="4" width="5.85546875" style="9" bestFit="1" customWidth="1"/>
    <col min="5" max="5" width="9.140625" style="9" customWidth="1"/>
    <col min="6" max="6" width="5.85546875" style="9" bestFit="1" customWidth="1"/>
    <col min="7" max="7" width="12.28515625" style="9" customWidth="1"/>
    <col min="8" max="8" width="5.85546875" style="9" bestFit="1" customWidth="1"/>
    <col min="9" max="9" width="12" style="9" customWidth="1"/>
    <col min="10" max="10" width="11" style="9" customWidth="1"/>
    <col min="11" max="11" width="5.85546875" style="9" bestFit="1" customWidth="1"/>
    <col min="12" max="12" width="11.7109375" style="9" customWidth="1"/>
    <col min="13" max="13" width="11.140625" style="8" customWidth="1"/>
    <col min="14" max="16384" width="9.140625" style="8"/>
  </cols>
  <sheetData>
    <row r="1" spans="1:13" ht="23.25" x14ac:dyDescent="0.35">
      <c r="A1" s="85" t="s">
        <v>10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42"/>
    </row>
    <row r="2" spans="1:13" ht="23.25" x14ac:dyDescent="0.2">
      <c r="A2" s="86" t="s">
        <v>118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10"/>
    </row>
    <row r="3" spans="1:13" ht="21" customHeight="1" x14ac:dyDescent="0.2">
      <c r="A3" s="87" t="s">
        <v>15</v>
      </c>
      <c r="B3" s="87"/>
      <c r="C3" s="87"/>
      <c r="D3" s="88">
        <v>42943</v>
      </c>
      <c r="E3" s="88"/>
      <c r="F3" s="88"/>
      <c r="G3" s="88"/>
      <c r="H3" s="76"/>
      <c r="I3" s="76"/>
      <c r="M3" s="10"/>
    </row>
    <row r="4" spans="1:13" ht="13.5" customHeight="1" x14ac:dyDescent="0.2">
      <c r="A4" s="77"/>
      <c r="B4" s="45"/>
      <c r="C4" s="45"/>
      <c r="D4" s="77"/>
      <c r="E4" s="77"/>
      <c r="F4" s="77"/>
      <c r="G4" s="77"/>
      <c r="H4" s="77"/>
      <c r="I4" s="77"/>
      <c r="J4" s="76"/>
      <c r="K4" s="76"/>
      <c r="L4" s="76"/>
      <c r="M4" s="10"/>
    </row>
    <row r="5" spans="1:13" s="7" customFormat="1" ht="54.75" customHeight="1" x14ac:dyDescent="0.2">
      <c r="A5" s="89" t="s">
        <v>2</v>
      </c>
      <c r="B5" s="91" t="s">
        <v>119</v>
      </c>
      <c r="C5" s="91" t="s">
        <v>46</v>
      </c>
      <c r="D5" s="93" t="s">
        <v>5</v>
      </c>
      <c r="E5" s="94"/>
      <c r="F5" s="94"/>
      <c r="G5" s="94"/>
      <c r="H5" s="94"/>
      <c r="I5" s="94"/>
      <c r="J5" s="95"/>
      <c r="K5" s="99" t="s">
        <v>6</v>
      </c>
      <c r="L5" s="99"/>
      <c r="M5" s="91" t="s">
        <v>35</v>
      </c>
    </row>
    <row r="6" spans="1:13" s="7" customFormat="1" ht="28.5" customHeight="1" x14ac:dyDescent="0.2">
      <c r="A6" s="90"/>
      <c r="B6" s="92"/>
      <c r="C6" s="92"/>
      <c r="D6" s="99" t="s">
        <v>7</v>
      </c>
      <c r="E6" s="99" t="s">
        <v>8</v>
      </c>
      <c r="F6" s="114" t="s">
        <v>110</v>
      </c>
      <c r="G6" s="115"/>
      <c r="H6" s="114" t="s">
        <v>111</v>
      </c>
      <c r="I6" s="115"/>
      <c r="J6" s="91" t="s">
        <v>12</v>
      </c>
      <c r="K6" s="91" t="s">
        <v>7</v>
      </c>
      <c r="L6" s="91" t="s">
        <v>8</v>
      </c>
      <c r="M6" s="92"/>
    </row>
    <row r="7" spans="1:13" s="7" customFormat="1" ht="33" customHeight="1" x14ac:dyDescent="0.2">
      <c r="A7" s="90"/>
      <c r="B7" s="92"/>
      <c r="C7" s="92"/>
      <c r="D7" s="99"/>
      <c r="E7" s="99"/>
      <c r="F7" s="72" t="s">
        <v>7</v>
      </c>
      <c r="G7" s="72" t="s">
        <v>8</v>
      </c>
      <c r="H7" s="72" t="s">
        <v>7</v>
      </c>
      <c r="I7" s="72" t="s">
        <v>8</v>
      </c>
      <c r="J7" s="102"/>
      <c r="K7" s="102"/>
      <c r="L7" s="102"/>
      <c r="M7" s="102"/>
    </row>
    <row r="8" spans="1:13" s="7" customFormat="1" x14ac:dyDescent="0.2">
      <c r="A8" s="122">
        <v>1</v>
      </c>
      <c r="B8" s="122" t="s">
        <v>47</v>
      </c>
      <c r="C8" s="35" t="s">
        <v>48</v>
      </c>
      <c r="D8" s="99">
        <v>15</v>
      </c>
      <c r="E8" s="72">
        <v>23</v>
      </c>
      <c r="F8" s="99">
        <v>2</v>
      </c>
      <c r="G8" s="72"/>
      <c r="H8" s="99">
        <v>2</v>
      </c>
      <c r="I8" s="56">
        <v>0</v>
      </c>
      <c r="J8" s="118">
        <v>9.6666666666666661</v>
      </c>
      <c r="K8" s="99">
        <v>285</v>
      </c>
      <c r="L8" s="72">
        <v>2</v>
      </c>
      <c r="M8" s="81">
        <v>25</v>
      </c>
    </row>
    <row r="9" spans="1:13" s="7" customFormat="1" x14ac:dyDescent="0.2">
      <c r="A9" s="122"/>
      <c r="B9" s="122"/>
      <c r="C9" s="35" t="s">
        <v>50</v>
      </c>
      <c r="D9" s="99"/>
      <c r="E9" s="82">
        <v>28</v>
      </c>
      <c r="F9" s="99"/>
      <c r="G9" s="72"/>
      <c r="H9" s="99"/>
      <c r="I9" s="56">
        <v>1</v>
      </c>
      <c r="J9" s="118"/>
      <c r="K9" s="99"/>
      <c r="L9" s="82">
        <v>6</v>
      </c>
      <c r="M9" s="84">
        <v>35</v>
      </c>
    </row>
    <row r="10" spans="1:13" s="7" customFormat="1" x14ac:dyDescent="0.2">
      <c r="A10" s="122"/>
      <c r="B10" s="122"/>
      <c r="C10" s="37" t="s">
        <v>49</v>
      </c>
      <c r="D10" s="99"/>
      <c r="E10" s="82">
        <v>93</v>
      </c>
      <c r="F10" s="99"/>
      <c r="G10" s="72"/>
      <c r="H10" s="99"/>
      <c r="I10" s="56">
        <v>0</v>
      </c>
      <c r="J10" s="118"/>
      <c r="K10" s="99"/>
      <c r="L10" s="82">
        <v>2</v>
      </c>
      <c r="M10" s="84">
        <v>95</v>
      </c>
    </row>
    <row r="11" spans="1:13" s="7" customFormat="1" x14ac:dyDescent="0.2">
      <c r="A11" s="81">
        <v>2</v>
      </c>
      <c r="B11" s="72" t="s">
        <v>52</v>
      </c>
      <c r="C11" s="35" t="s">
        <v>52</v>
      </c>
      <c r="D11" s="72">
        <v>20</v>
      </c>
      <c r="E11" s="82">
        <v>40</v>
      </c>
      <c r="F11" s="72">
        <v>2</v>
      </c>
      <c r="G11" s="72"/>
      <c r="H11" s="71">
        <v>2</v>
      </c>
      <c r="I11" s="56">
        <v>1</v>
      </c>
      <c r="J11" s="80">
        <v>2.0499999999999998</v>
      </c>
      <c r="K11" s="71">
        <v>30</v>
      </c>
      <c r="L11" s="82">
        <v>1</v>
      </c>
      <c r="M11" s="84">
        <v>42</v>
      </c>
    </row>
    <row r="12" spans="1:13" s="7" customFormat="1" x14ac:dyDescent="0.2">
      <c r="A12" s="81">
        <v>3</v>
      </c>
      <c r="B12" s="72" t="s">
        <v>103</v>
      </c>
      <c r="C12" s="37" t="s">
        <v>104</v>
      </c>
      <c r="D12" s="70"/>
      <c r="E12" s="82">
        <v>0</v>
      </c>
      <c r="F12" s="70"/>
      <c r="G12" s="72"/>
      <c r="H12" s="72"/>
      <c r="I12" s="56">
        <v>0</v>
      </c>
      <c r="J12" s="80"/>
      <c r="K12" s="72">
        <v>50</v>
      </c>
      <c r="L12" s="82">
        <v>13</v>
      </c>
      <c r="M12" s="84">
        <v>13</v>
      </c>
    </row>
    <row r="13" spans="1:13" s="7" customFormat="1" x14ac:dyDescent="0.2">
      <c r="A13" s="81">
        <v>4</v>
      </c>
      <c r="B13" s="81" t="s">
        <v>54</v>
      </c>
      <c r="C13" s="35" t="s">
        <v>54</v>
      </c>
      <c r="D13" s="72">
        <v>14</v>
      </c>
      <c r="E13" s="82">
        <v>20</v>
      </c>
      <c r="F13" s="72">
        <v>2</v>
      </c>
      <c r="G13" s="72"/>
      <c r="H13" s="72">
        <v>1</v>
      </c>
      <c r="I13" s="56">
        <v>0</v>
      </c>
      <c r="J13" s="80">
        <v>1.4285714285714286</v>
      </c>
      <c r="K13" s="72">
        <v>14</v>
      </c>
      <c r="L13" s="82">
        <v>0</v>
      </c>
      <c r="M13" s="84">
        <v>20</v>
      </c>
    </row>
    <row r="14" spans="1:13" s="7" customFormat="1" x14ac:dyDescent="0.2">
      <c r="A14" s="81">
        <v>5</v>
      </c>
      <c r="B14" s="72" t="s">
        <v>57</v>
      </c>
      <c r="C14" s="35" t="s">
        <v>57</v>
      </c>
      <c r="D14" s="72"/>
      <c r="E14" s="82">
        <v>0</v>
      </c>
      <c r="F14" s="72"/>
      <c r="G14" s="72"/>
      <c r="H14" s="71"/>
      <c r="I14" s="56">
        <v>0</v>
      </c>
      <c r="J14" s="80"/>
      <c r="K14" s="71">
        <v>25</v>
      </c>
      <c r="L14" s="82">
        <v>4</v>
      </c>
      <c r="M14" s="84">
        <v>4</v>
      </c>
    </row>
    <row r="15" spans="1:13" s="7" customFormat="1" ht="17.25" customHeight="1" x14ac:dyDescent="0.2">
      <c r="A15" s="122">
        <v>6</v>
      </c>
      <c r="B15" s="99" t="s">
        <v>62</v>
      </c>
      <c r="C15" s="35" t="s">
        <v>63</v>
      </c>
      <c r="D15" s="99">
        <v>18</v>
      </c>
      <c r="E15" s="82">
        <v>84</v>
      </c>
      <c r="F15" s="72"/>
      <c r="G15" s="72"/>
      <c r="H15" s="99">
        <v>2</v>
      </c>
      <c r="I15" s="56">
        <v>1</v>
      </c>
      <c r="J15" s="118">
        <v>5.1111111111111107</v>
      </c>
      <c r="K15" s="99">
        <v>132</v>
      </c>
      <c r="L15" s="82">
        <v>1</v>
      </c>
      <c r="M15" s="84">
        <v>86</v>
      </c>
    </row>
    <row r="16" spans="1:13" s="7" customFormat="1" x14ac:dyDescent="0.2">
      <c r="A16" s="122"/>
      <c r="B16" s="99"/>
      <c r="C16" s="37" t="s">
        <v>65</v>
      </c>
      <c r="D16" s="99"/>
      <c r="E16" s="82">
        <v>7</v>
      </c>
      <c r="F16" s="72"/>
      <c r="G16" s="72"/>
      <c r="H16" s="99"/>
      <c r="I16" s="56">
        <v>0</v>
      </c>
      <c r="J16" s="118"/>
      <c r="K16" s="99"/>
      <c r="L16" s="82">
        <v>0</v>
      </c>
      <c r="M16" s="84">
        <v>7</v>
      </c>
    </row>
    <row r="17" spans="1:13" s="7" customFormat="1" x14ac:dyDescent="0.2">
      <c r="A17" s="81">
        <v>7</v>
      </c>
      <c r="B17" s="81" t="s">
        <v>66</v>
      </c>
      <c r="C17" s="37" t="s">
        <v>122</v>
      </c>
      <c r="D17" s="72">
        <v>10</v>
      </c>
      <c r="E17" s="82">
        <v>23</v>
      </c>
      <c r="F17" s="72">
        <v>1</v>
      </c>
      <c r="G17" s="72"/>
      <c r="H17" s="72">
        <v>1</v>
      </c>
      <c r="I17" s="56">
        <v>1</v>
      </c>
      <c r="J17" s="80">
        <v>2.4</v>
      </c>
      <c r="K17" s="72">
        <v>15</v>
      </c>
      <c r="L17" s="82">
        <v>0</v>
      </c>
      <c r="M17" s="84">
        <v>24</v>
      </c>
    </row>
    <row r="18" spans="1:13" s="7" customFormat="1" x14ac:dyDescent="0.2">
      <c r="A18" s="81">
        <v>8</v>
      </c>
      <c r="B18" s="81" t="s">
        <v>68</v>
      </c>
      <c r="C18" s="35" t="s">
        <v>69</v>
      </c>
      <c r="D18" s="72"/>
      <c r="E18" s="82">
        <v>0</v>
      </c>
      <c r="F18" s="72"/>
      <c r="G18" s="72"/>
      <c r="H18" s="72"/>
      <c r="I18" s="56">
        <v>0</v>
      </c>
      <c r="J18" s="73"/>
      <c r="K18" s="72">
        <v>25</v>
      </c>
      <c r="L18" s="82">
        <v>16</v>
      </c>
      <c r="M18" s="84">
        <v>16</v>
      </c>
    </row>
    <row r="19" spans="1:13" s="7" customFormat="1" ht="19.5" customHeight="1" x14ac:dyDescent="0.2">
      <c r="A19" s="122">
        <v>9</v>
      </c>
      <c r="B19" s="99" t="s">
        <v>73</v>
      </c>
      <c r="C19" s="35" t="s">
        <v>74</v>
      </c>
      <c r="D19" s="72"/>
      <c r="E19" s="82">
        <v>0</v>
      </c>
      <c r="F19" s="72"/>
      <c r="G19" s="72"/>
      <c r="H19" s="72"/>
      <c r="I19" s="56">
        <v>0</v>
      </c>
      <c r="J19" s="72"/>
      <c r="K19" s="72">
        <v>50</v>
      </c>
      <c r="L19" s="82">
        <v>6</v>
      </c>
      <c r="M19" s="84">
        <v>6</v>
      </c>
    </row>
    <row r="20" spans="1:13" s="7" customFormat="1" ht="19.5" customHeight="1" x14ac:dyDescent="0.2">
      <c r="A20" s="122"/>
      <c r="B20" s="99"/>
      <c r="C20" s="37" t="s">
        <v>121</v>
      </c>
      <c r="D20" s="72"/>
      <c r="E20" s="82">
        <v>0</v>
      </c>
      <c r="F20" s="72"/>
      <c r="G20" s="72"/>
      <c r="H20" s="72"/>
      <c r="I20" s="56">
        <v>0</v>
      </c>
      <c r="J20" s="72"/>
      <c r="K20" s="72">
        <v>50</v>
      </c>
      <c r="L20" s="82">
        <v>1</v>
      </c>
      <c r="M20" s="84">
        <v>1</v>
      </c>
    </row>
    <row r="21" spans="1:13" s="7" customFormat="1" x14ac:dyDescent="0.2">
      <c r="A21" s="81">
        <v>10</v>
      </c>
      <c r="B21" s="81" t="s">
        <v>75</v>
      </c>
      <c r="C21" s="35" t="s">
        <v>76</v>
      </c>
      <c r="D21" s="72"/>
      <c r="E21" s="82">
        <v>0</v>
      </c>
      <c r="F21" s="72"/>
      <c r="G21" s="72"/>
      <c r="H21" s="72"/>
      <c r="I21" s="56">
        <v>0</v>
      </c>
      <c r="J21" s="73"/>
      <c r="K21" s="72">
        <v>25</v>
      </c>
      <c r="L21" s="82">
        <v>11</v>
      </c>
      <c r="M21" s="84">
        <v>11</v>
      </c>
    </row>
    <row r="22" spans="1:13" s="7" customFormat="1" ht="30.75" customHeight="1" x14ac:dyDescent="0.2">
      <c r="A22" s="81">
        <v>11</v>
      </c>
      <c r="B22" s="72" t="s">
        <v>78</v>
      </c>
      <c r="C22" s="35" t="s">
        <v>79</v>
      </c>
      <c r="D22" s="72"/>
      <c r="E22" s="82">
        <v>0</v>
      </c>
      <c r="F22" s="72"/>
      <c r="G22" s="72"/>
      <c r="H22" s="72"/>
      <c r="I22" s="56">
        <v>0</v>
      </c>
      <c r="J22" s="73"/>
      <c r="K22" s="72">
        <v>25</v>
      </c>
      <c r="L22" s="82">
        <v>14</v>
      </c>
      <c r="M22" s="84">
        <v>14</v>
      </c>
    </row>
    <row r="23" spans="1:13" s="7" customFormat="1" ht="28.5" customHeight="1" x14ac:dyDescent="0.2">
      <c r="A23" s="81">
        <v>12</v>
      </c>
      <c r="B23" s="72" t="s">
        <v>80</v>
      </c>
      <c r="C23" s="35" t="s">
        <v>83</v>
      </c>
      <c r="D23" s="72"/>
      <c r="E23" s="82">
        <v>0</v>
      </c>
      <c r="F23" s="72"/>
      <c r="G23" s="72"/>
      <c r="H23" s="72"/>
      <c r="I23" s="56">
        <v>0</v>
      </c>
      <c r="J23" s="80"/>
      <c r="K23" s="72">
        <v>25</v>
      </c>
      <c r="L23" s="82">
        <v>7</v>
      </c>
      <c r="M23" s="84">
        <v>7</v>
      </c>
    </row>
    <row r="24" spans="1:13" s="7" customFormat="1" x14ac:dyDescent="0.2">
      <c r="A24" s="81">
        <v>13</v>
      </c>
      <c r="B24" s="72" t="s">
        <v>98</v>
      </c>
      <c r="C24" s="37" t="s">
        <v>99</v>
      </c>
      <c r="D24" s="72"/>
      <c r="E24" s="82">
        <v>0</v>
      </c>
      <c r="F24" s="72"/>
      <c r="G24" s="70"/>
      <c r="H24" s="70"/>
      <c r="I24" s="56">
        <v>0</v>
      </c>
      <c r="J24" s="80"/>
      <c r="K24" s="72">
        <v>100</v>
      </c>
      <c r="L24" s="82">
        <v>54</v>
      </c>
      <c r="M24" s="84">
        <v>54</v>
      </c>
    </row>
    <row r="25" spans="1:13" s="7" customFormat="1" x14ac:dyDescent="0.2">
      <c r="A25" s="81">
        <v>14</v>
      </c>
      <c r="B25" s="81" t="s">
        <v>89</v>
      </c>
      <c r="C25" s="35" t="s">
        <v>90</v>
      </c>
      <c r="D25" s="72"/>
      <c r="E25" s="82">
        <v>0</v>
      </c>
      <c r="F25" s="72"/>
      <c r="G25" s="72"/>
      <c r="H25" s="72"/>
      <c r="I25" s="56">
        <v>0</v>
      </c>
      <c r="J25" s="80"/>
      <c r="K25" s="72">
        <v>25</v>
      </c>
      <c r="L25" s="82">
        <v>18</v>
      </c>
      <c r="M25" s="84">
        <v>18</v>
      </c>
    </row>
    <row r="26" spans="1:13" x14ac:dyDescent="0.2">
      <c r="A26" s="111" t="s">
        <v>1</v>
      </c>
      <c r="B26" s="111"/>
      <c r="C26" s="111"/>
      <c r="D26" s="81">
        <v>77</v>
      </c>
      <c r="E26" s="82">
        <v>318</v>
      </c>
      <c r="F26" s="81">
        <v>7</v>
      </c>
      <c r="G26" s="81">
        <v>0</v>
      </c>
      <c r="H26" s="81">
        <v>8</v>
      </c>
      <c r="I26" s="56">
        <v>4</v>
      </c>
      <c r="J26" s="12">
        <v>4.1818181818181817</v>
      </c>
      <c r="K26" s="81">
        <v>876</v>
      </c>
      <c r="L26" s="82">
        <v>156</v>
      </c>
      <c r="M26" s="84">
        <v>478</v>
      </c>
    </row>
    <row r="27" spans="1:13" x14ac:dyDescent="0.2">
      <c r="B27" s="10"/>
      <c r="D27" s="21"/>
      <c r="E27" s="52"/>
      <c r="J27" s="121" t="s">
        <v>35</v>
      </c>
      <c r="K27" s="121"/>
      <c r="L27" s="121"/>
      <c r="M27" s="75">
        <v>478</v>
      </c>
    </row>
  </sheetData>
  <mergeCells count="34">
    <mergeCell ref="A19:A20"/>
    <mergeCell ref="B19:B20"/>
    <mergeCell ref="A26:C26"/>
    <mergeCell ref="J27:L27"/>
    <mergeCell ref="K8:K10"/>
    <mergeCell ref="A15:A16"/>
    <mergeCell ref="B15:B16"/>
    <mergeCell ref="D15:D16"/>
    <mergeCell ref="H15:H16"/>
    <mergeCell ref="J15:J16"/>
    <mergeCell ref="K15:K16"/>
    <mergeCell ref="A8:A10"/>
    <mergeCell ref="B8:B10"/>
    <mergeCell ref="D8:D10"/>
    <mergeCell ref="F8:F10"/>
    <mergeCell ref="H8:H10"/>
    <mergeCell ref="J8:J10"/>
    <mergeCell ref="M5:M7"/>
    <mergeCell ref="D6:D7"/>
    <mergeCell ref="E6:E7"/>
    <mergeCell ref="F6:G6"/>
    <mergeCell ref="H6:I6"/>
    <mergeCell ref="J6:J7"/>
    <mergeCell ref="K6:K7"/>
    <mergeCell ref="L6:L7"/>
    <mergeCell ref="A1:L1"/>
    <mergeCell ref="A2:L2"/>
    <mergeCell ref="A3:C3"/>
    <mergeCell ref="D3:G3"/>
    <mergeCell ref="A5:A7"/>
    <mergeCell ref="B5:B7"/>
    <mergeCell ref="C5:C7"/>
    <mergeCell ref="D5:J5"/>
    <mergeCell ref="K5:L5"/>
  </mergeCells>
  <printOptions horizontalCentered="1"/>
  <pageMargins left="0.19685039370078741" right="0.19685039370078741" top="0.19685039370078741" bottom="0.19685039370078741" header="0" footer="0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Zeros="0" zoomScale="70" zoomScaleNormal="70" zoomScaleSheetLayoutView="70" workbookViewId="0">
      <selection activeCell="C5" sqref="C5:C7"/>
    </sheetView>
  </sheetViews>
  <sheetFormatPr defaultRowHeight="12.75" x14ac:dyDescent="0.2"/>
  <cols>
    <col min="1" max="1" width="6.42578125" style="8" bestFit="1" customWidth="1"/>
    <col min="2" max="2" width="39.5703125" style="9" customWidth="1"/>
    <col min="3" max="3" width="63.85546875" style="8" customWidth="1"/>
    <col min="4" max="4" width="7.5703125" style="9" customWidth="1"/>
    <col min="5" max="5" width="11.5703125" style="9" customWidth="1"/>
    <col min="6" max="6" width="8.5703125" style="9" customWidth="1"/>
    <col min="7" max="7" width="11.5703125" style="9" customWidth="1"/>
    <col min="8" max="8" width="11.85546875" style="9" customWidth="1"/>
    <col min="9" max="9" width="8.85546875" style="9" customWidth="1"/>
    <col min="10" max="10" width="11.7109375" style="9" customWidth="1"/>
    <col min="11" max="11" width="12" style="8" customWidth="1"/>
    <col min="12" max="16384" width="9.140625" style="8"/>
  </cols>
  <sheetData>
    <row r="1" spans="1:13" ht="23.25" x14ac:dyDescent="0.35">
      <c r="A1" s="85" t="s">
        <v>10</v>
      </c>
      <c r="B1" s="85"/>
      <c r="C1" s="85"/>
      <c r="D1" s="85"/>
      <c r="E1" s="85"/>
      <c r="F1" s="85"/>
      <c r="G1" s="85"/>
      <c r="H1" s="85"/>
      <c r="I1" s="85"/>
      <c r="J1" s="85"/>
      <c r="K1" s="42"/>
    </row>
    <row r="2" spans="1:13" ht="23.25" x14ac:dyDescent="0.2">
      <c r="A2" s="86" t="s">
        <v>118</v>
      </c>
      <c r="B2" s="86"/>
      <c r="C2" s="86"/>
      <c r="D2" s="86"/>
      <c r="E2" s="86"/>
      <c r="F2" s="86"/>
      <c r="G2" s="86"/>
      <c r="H2" s="86"/>
      <c r="I2" s="86"/>
      <c r="J2" s="86"/>
      <c r="K2" s="10"/>
    </row>
    <row r="3" spans="1:13" ht="21" customHeight="1" x14ac:dyDescent="0.2">
      <c r="A3" s="87" t="s">
        <v>123</v>
      </c>
      <c r="B3" s="87"/>
      <c r="C3" s="87"/>
      <c r="D3" s="88">
        <v>42942</v>
      </c>
      <c r="E3" s="88"/>
      <c r="F3" s="88"/>
      <c r="G3" s="88"/>
      <c r="H3" s="88"/>
      <c r="I3" s="88"/>
      <c r="J3" s="88"/>
      <c r="K3" s="88"/>
    </row>
    <row r="4" spans="1:13" ht="13.5" customHeight="1" x14ac:dyDescent="0.2">
      <c r="A4" s="77"/>
      <c r="B4" s="45"/>
      <c r="C4" s="45"/>
      <c r="D4" s="77"/>
      <c r="E4" s="77"/>
      <c r="F4" s="77"/>
      <c r="G4" s="77"/>
      <c r="H4" s="76"/>
      <c r="I4" s="76"/>
      <c r="J4" s="76"/>
      <c r="K4" s="10"/>
    </row>
    <row r="5" spans="1:13" s="7" customFormat="1" ht="37.5" customHeight="1" x14ac:dyDescent="0.2">
      <c r="A5" s="89" t="s">
        <v>2</v>
      </c>
      <c r="B5" s="91" t="s">
        <v>119</v>
      </c>
      <c r="C5" s="91" t="s">
        <v>46</v>
      </c>
      <c r="D5" s="123" t="s">
        <v>5</v>
      </c>
      <c r="E5" s="124"/>
      <c r="F5" s="124"/>
      <c r="G5" s="124"/>
      <c r="H5" s="124"/>
      <c r="I5" s="99" t="s">
        <v>6</v>
      </c>
      <c r="J5" s="99"/>
      <c r="K5" s="91" t="s">
        <v>35</v>
      </c>
    </row>
    <row r="6" spans="1:13" s="7" customFormat="1" ht="28.5" customHeight="1" x14ac:dyDescent="0.2">
      <c r="A6" s="90"/>
      <c r="B6" s="92"/>
      <c r="C6" s="92"/>
      <c r="D6" s="99" t="s">
        <v>7</v>
      </c>
      <c r="E6" s="99" t="s">
        <v>8</v>
      </c>
      <c r="F6" s="114" t="s">
        <v>110</v>
      </c>
      <c r="G6" s="115"/>
      <c r="H6" s="91" t="s">
        <v>12</v>
      </c>
      <c r="I6" s="91" t="s">
        <v>7</v>
      </c>
      <c r="J6" s="91" t="s">
        <v>8</v>
      </c>
      <c r="K6" s="92"/>
    </row>
    <row r="7" spans="1:13" s="7" customFormat="1" ht="33" customHeight="1" x14ac:dyDescent="0.2">
      <c r="A7" s="90"/>
      <c r="B7" s="92"/>
      <c r="C7" s="92"/>
      <c r="D7" s="99"/>
      <c r="E7" s="99"/>
      <c r="F7" s="72" t="s">
        <v>7</v>
      </c>
      <c r="G7" s="72" t="s">
        <v>8</v>
      </c>
      <c r="H7" s="102"/>
      <c r="I7" s="102"/>
      <c r="J7" s="102"/>
      <c r="K7" s="102"/>
    </row>
    <row r="8" spans="1:13" s="54" customFormat="1" x14ac:dyDescent="0.2">
      <c r="A8" s="91">
        <v>1</v>
      </c>
      <c r="B8" s="91" t="s">
        <v>47</v>
      </c>
      <c r="C8" s="55" t="s">
        <v>108</v>
      </c>
      <c r="D8" s="91">
        <v>10</v>
      </c>
      <c r="E8" s="72">
        <v>22</v>
      </c>
      <c r="F8" s="91">
        <v>1</v>
      </c>
      <c r="G8" s="62"/>
      <c r="H8" s="80">
        <v>2.2000000000000002</v>
      </c>
      <c r="I8" s="91">
        <v>15</v>
      </c>
      <c r="J8" s="82">
        <v>1</v>
      </c>
      <c r="K8" s="91">
        <v>35</v>
      </c>
      <c r="M8" s="7"/>
    </row>
    <row r="9" spans="1:13" s="54" customFormat="1" ht="25.5" x14ac:dyDescent="0.2">
      <c r="A9" s="102"/>
      <c r="B9" s="102"/>
      <c r="C9" s="55" t="s">
        <v>130</v>
      </c>
      <c r="D9" s="102"/>
      <c r="E9" s="72">
        <v>12</v>
      </c>
      <c r="F9" s="102"/>
      <c r="G9" s="62"/>
      <c r="H9" s="80"/>
      <c r="I9" s="102"/>
      <c r="J9" s="62"/>
      <c r="K9" s="102"/>
      <c r="M9" s="7"/>
    </row>
    <row r="10" spans="1:13" s="54" customFormat="1" x14ac:dyDescent="0.2">
      <c r="A10" s="72">
        <v>2</v>
      </c>
      <c r="B10" s="72" t="s">
        <v>52</v>
      </c>
      <c r="C10" s="55" t="s">
        <v>124</v>
      </c>
      <c r="D10" s="70">
        <v>11</v>
      </c>
      <c r="E10" s="72">
        <v>23</v>
      </c>
      <c r="F10" s="71">
        <v>2</v>
      </c>
      <c r="G10" s="71"/>
      <c r="H10" s="80">
        <v>2.0909090909090908</v>
      </c>
      <c r="I10" s="70">
        <v>14</v>
      </c>
      <c r="J10" s="71"/>
      <c r="K10" s="72">
        <v>23</v>
      </c>
      <c r="M10" s="7"/>
    </row>
    <row r="11" spans="1:13" s="54" customFormat="1" x14ac:dyDescent="0.2">
      <c r="A11" s="72">
        <v>3</v>
      </c>
      <c r="B11" s="72" t="s">
        <v>55</v>
      </c>
      <c r="C11" s="55" t="s">
        <v>125</v>
      </c>
      <c r="D11" s="72">
        <v>10</v>
      </c>
      <c r="E11" s="72">
        <v>17</v>
      </c>
      <c r="F11" s="71"/>
      <c r="G11" s="71"/>
      <c r="H11" s="80">
        <v>1.7</v>
      </c>
      <c r="I11" s="72">
        <v>15</v>
      </c>
      <c r="J11" s="72"/>
      <c r="K11" s="72">
        <v>17</v>
      </c>
      <c r="M11" s="7"/>
    </row>
    <row r="12" spans="1:13" s="54" customFormat="1" x14ac:dyDescent="0.2">
      <c r="A12" s="70">
        <v>4</v>
      </c>
      <c r="B12" s="70" t="s">
        <v>103</v>
      </c>
      <c r="C12" s="55" t="s">
        <v>115</v>
      </c>
      <c r="D12" s="71">
        <v>10</v>
      </c>
      <c r="E12" s="72">
        <v>18</v>
      </c>
      <c r="F12" s="71"/>
      <c r="G12" s="71"/>
      <c r="H12" s="60"/>
      <c r="I12" s="72">
        <v>15</v>
      </c>
      <c r="J12" s="71"/>
      <c r="K12" s="72">
        <v>18</v>
      </c>
      <c r="M12" s="7"/>
    </row>
    <row r="13" spans="1:13" s="54" customFormat="1" ht="15.75" customHeight="1" x14ac:dyDescent="0.2">
      <c r="A13" s="72">
        <v>5</v>
      </c>
      <c r="B13" s="72" t="s">
        <v>57</v>
      </c>
      <c r="C13" s="55" t="s">
        <v>57</v>
      </c>
      <c r="D13" s="72">
        <v>7</v>
      </c>
      <c r="E13" s="72">
        <v>11</v>
      </c>
      <c r="F13" s="71"/>
      <c r="G13" s="71"/>
      <c r="H13" s="80">
        <v>1.5714285714285714</v>
      </c>
      <c r="I13" s="71">
        <v>15</v>
      </c>
      <c r="J13" s="71"/>
      <c r="K13" s="72">
        <v>11</v>
      </c>
      <c r="M13" s="7"/>
    </row>
    <row r="14" spans="1:13" s="54" customFormat="1" x14ac:dyDescent="0.2">
      <c r="A14" s="91">
        <v>6</v>
      </c>
      <c r="B14" s="91" t="s">
        <v>58</v>
      </c>
      <c r="C14" s="55" t="s">
        <v>58</v>
      </c>
      <c r="D14" s="70">
        <v>5</v>
      </c>
      <c r="E14" s="72">
        <v>6</v>
      </c>
      <c r="F14" s="72"/>
      <c r="G14" s="72"/>
      <c r="H14" s="73">
        <v>1.2</v>
      </c>
      <c r="I14" s="72">
        <v>15</v>
      </c>
      <c r="J14" s="71"/>
      <c r="K14" s="72">
        <v>6</v>
      </c>
      <c r="M14" s="7"/>
    </row>
    <row r="15" spans="1:13" s="54" customFormat="1" x14ac:dyDescent="0.2">
      <c r="A15" s="102"/>
      <c r="B15" s="102"/>
      <c r="C15" s="55" t="s">
        <v>129</v>
      </c>
      <c r="D15" s="70">
        <v>5</v>
      </c>
      <c r="E15" s="72">
        <v>10</v>
      </c>
      <c r="F15" s="71"/>
      <c r="G15" s="71"/>
      <c r="H15" s="80">
        <v>2</v>
      </c>
      <c r="I15" s="71">
        <v>15</v>
      </c>
      <c r="J15" s="71"/>
      <c r="K15" s="72">
        <v>10</v>
      </c>
      <c r="M15" s="7"/>
    </row>
    <row r="16" spans="1:13" s="54" customFormat="1" x14ac:dyDescent="0.2">
      <c r="A16" s="91">
        <v>7</v>
      </c>
      <c r="B16" s="91" t="s">
        <v>62</v>
      </c>
      <c r="C16" s="55" t="s">
        <v>109</v>
      </c>
      <c r="D16" s="72">
        <v>16</v>
      </c>
      <c r="E16" s="72">
        <v>55</v>
      </c>
      <c r="F16" s="71"/>
      <c r="G16" s="71"/>
      <c r="H16" s="80">
        <v>3.4375</v>
      </c>
      <c r="I16" s="71">
        <v>10</v>
      </c>
      <c r="J16" s="71"/>
      <c r="K16" s="72">
        <v>55</v>
      </c>
      <c r="M16" s="7"/>
    </row>
    <row r="17" spans="1:13" s="54" customFormat="1" x14ac:dyDescent="0.2">
      <c r="A17" s="102"/>
      <c r="B17" s="102"/>
      <c r="C17" s="55" t="s">
        <v>133</v>
      </c>
      <c r="D17" s="72">
        <v>25</v>
      </c>
      <c r="E17" s="72">
        <v>58</v>
      </c>
      <c r="F17" s="71"/>
      <c r="G17" s="71"/>
      <c r="H17" s="80">
        <v>2.3199999999999998</v>
      </c>
      <c r="I17" s="71">
        <v>10</v>
      </c>
      <c r="J17" s="71">
        <v>2</v>
      </c>
      <c r="K17" s="72">
        <v>60</v>
      </c>
      <c r="M17" s="7"/>
    </row>
    <row r="18" spans="1:13" s="54" customFormat="1" ht="29.25" customHeight="1" x14ac:dyDescent="0.2">
      <c r="A18" s="91">
        <v>8</v>
      </c>
      <c r="B18" s="91" t="s">
        <v>66</v>
      </c>
      <c r="C18" s="55" t="s">
        <v>116</v>
      </c>
      <c r="D18" s="72">
        <v>7</v>
      </c>
      <c r="E18" s="72">
        <v>10</v>
      </c>
      <c r="F18" s="71">
        <v>1</v>
      </c>
      <c r="G18" s="71"/>
      <c r="H18" s="80">
        <v>1.4285714285714286</v>
      </c>
      <c r="I18" s="71">
        <v>15</v>
      </c>
      <c r="J18" s="71"/>
      <c r="K18" s="72">
        <v>10</v>
      </c>
      <c r="M18" s="7"/>
    </row>
    <row r="19" spans="1:13" s="54" customFormat="1" ht="29.25" customHeight="1" x14ac:dyDescent="0.2">
      <c r="A19" s="102"/>
      <c r="B19" s="102"/>
      <c r="C19" s="55" t="s">
        <v>128</v>
      </c>
      <c r="D19" s="72">
        <v>6</v>
      </c>
      <c r="E19" s="72">
        <v>12</v>
      </c>
      <c r="F19" s="71">
        <v>1</v>
      </c>
      <c r="G19" s="71"/>
      <c r="H19" s="80">
        <v>2</v>
      </c>
      <c r="I19" s="71">
        <v>15</v>
      </c>
      <c r="J19" s="71"/>
      <c r="K19" s="72">
        <v>12</v>
      </c>
      <c r="M19" s="7"/>
    </row>
    <row r="20" spans="1:13" s="54" customFormat="1" x14ac:dyDescent="0.2">
      <c r="A20" s="91">
        <v>9</v>
      </c>
      <c r="B20" s="91" t="s">
        <v>100</v>
      </c>
      <c r="C20" s="55" t="s">
        <v>113</v>
      </c>
      <c r="D20" s="72">
        <v>10</v>
      </c>
      <c r="E20" s="72">
        <v>34</v>
      </c>
      <c r="F20" s="71">
        <v>1</v>
      </c>
      <c r="G20" s="71"/>
      <c r="H20" s="80">
        <v>3.4</v>
      </c>
      <c r="I20" s="71">
        <v>15</v>
      </c>
      <c r="J20" s="71"/>
      <c r="K20" s="72">
        <v>34</v>
      </c>
      <c r="M20" s="7"/>
    </row>
    <row r="21" spans="1:13" s="54" customFormat="1" x14ac:dyDescent="0.2">
      <c r="A21" s="92"/>
      <c r="B21" s="92"/>
      <c r="C21" s="55" t="s">
        <v>117</v>
      </c>
      <c r="D21" s="72">
        <v>10</v>
      </c>
      <c r="E21" s="72">
        <v>14</v>
      </c>
      <c r="F21" s="71">
        <v>1</v>
      </c>
      <c r="G21" s="71"/>
      <c r="H21" s="80">
        <v>1.4</v>
      </c>
      <c r="I21" s="71">
        <v>15</v>
      </c>
      <c r="J21" s="71"/>
      <c r="K21" s="72">
        <v>14</v>
      </c>
      <c r="M21" s="7"/>
    </row>
    <row r="22" spans="1:13" s="54" customFormat="1" x14ac:dyDescent="0.2">
      <c r="A22" s="102"/>
      <c r="B22" s="102"/>
      <c r="C22" s="55" t="s">
        <v>127</v>
      </c>
      <c r="D22" s="72">
        <v>10</v>
      </c>
      <c r="E22" s="72">
        <v>31</v>
      </c>
      <c r="F22" s="71">
        <v>1</v>
      </c>
      <c r="G22" s="71"/>
      <c r="H22" s="80">
        <v>3.1</v>
      </c>
      <c r="I22" s="71">
        <v>15</v>
      </c>
      <c r="J22" s="71"/>
      <c r="K22" s="72">
        <v>31</v>
      </c>
      <c r="M22" s="7"/>
    </row>
    <row r="23" spans="1:13" s="54" customFormat="1" x14ac:dyDescent="0.2">
      <c r="A23" s="91">
        <v>10</v>
      </c>
      <c r="B23" s="91" t="s">
        <v>73</v>
      </c>
      <c r="C23" s="55" t="s">
        <v>74</v>
      </c>
      <c r="D23" s="72">
        <v>6</v>
      </c>
      <c r="E23" s="72">
        <v>12</v>
      </c>
      <c r="F23" s="71"/>
      <c r="G23" s="71"/>
      <c r="H23" s="80">
        <v>2</v>
      </c>
      <c r="I23" s="71">
        <v>15</v>
      </c>
      <c r="J23" s="71"/>
      <c r="K23" s="72">
        <v>12</v>
      </c>
      <c r="M23" s="7"/>
    </row>
    <row r="24" spans="1:13" s="54" customFormat="1" ht="25.5" x14ac:dyDescent="0.2">
      <c r="A24" s="102"/>
      <c r="B24" s="102"/>
      <c r="C24" s="55" t="s">
        <v>112</v>
      </c>
      <c r="D24" s="72">
        <v>5</v>
      </c>
      <c r="E24" s="72">
        <v>10</v>
      </c>
      <c r="F24" s="71"/>
      <c r="G24" s="71"/>
      <c r="H24" s="80">
        <v>2</v>
      </c>
      <c r="I24" s="71">
        <v>20</v>
      </c>
      <c r="J24" s="71"/>
      <c r="K24" s="72">
        <v>10</v>
      </c>
      <c r="M24" s="7"/>
    </row>
    <row r="25" spans="1:13" s="54" customFormat="1" x14ac:dyDescent="0.2">
      <c r="A25" s="72">
        <v>11</v>
      </c>
      <c r="B25" s="71" t="s">
        <v>75</v>
      </c>
      <c r="C25" s="55" t="s">
        <v>126</v>
      </c>
      <c r="D25" s="72">
        <v>13</v>
      </c>
      <c r="E25" s="72">
        <v>27</v>
      </c>
      <c r="F25" s="71"/>
      <c r="G25" s="71"/>
      <c r="H25" s="80">
        <v>2</v>
      </c>
      <c r="I25" s="71">
        <v>12</v>
      </c>
      <c r="J25" s="71"/>
      <c r="K25" s="72">
        <v>27</v>
      </c>
      <c r="M25" s="7"/>
    </row>
    <row r="26" spans="1:13" s="53" customFormat="1" x14ac:dyDescent="0.2">
      <c r="A26" s="99" t="s">
        <v>1</v>
      </c>
      <c r="B26" s="99"/>
      <c r="C26" s="99"/>
      <c r="D26" s="72">
        <v>166</v>
      </c>
      <c r="E26" s="72">
        <v>381</v>
      </c>
      <c r="F26" s="72">
        <v>8</v>
      </c>
      <c r="G26" s="72">
        <v>0</v>
      </c>
      <c r="H26" s="73">
        <v>33.848409090909087</v>
      </c>
      <c r="I26" s="72">
        <v>246</v>
      </c>
      <c r="J26" s="72">
        <v>4</v>
      </c>
      <c r="K26" s="72">
        <v>385</v>
      </c>
    </row>
    <row r="27" spans="1:13" x14ac:dyDescent="0.2">
      <c r="B27" s="10"/>
      <c r="D27" s="21"/>
      <c r="H27" s="121" t="s">
        <v>35</v>
      </c>
      <c r="I27" s="121"/>
      <c r="J27" s="121"/>
      <c r="K27" s="51">
        <v>385</v>
      </c>
    </row>
  </sheetData>
  <mergeCells count="34">
    <mergeCell ref="H27:J27"/>
    <mergeCell ref="A14:A15"/>
    <mergeCell ref="B14:B15"/>
    <mergeCell ref="A16:A17"/>
    <mergeCell ref="B16:B17"/>
    <mergeCell ref="A18:A19"/>
    <mergeCell ref="B18:B19"/>
    <mergeCell ref="A20:A22"/>
    <mergeCell ref="B20:B22"/>
    <mergeCell ref="A23:A24"/>
    <mergeCell ref="B23:B24"/>
    <mergeCell ref="A26:C26"/>
    <mergeCell ref="A8:A9"/>
    <mergeCell ref="B8:B9"/>
    <mergeCell ref="D8:D9"/>
    <mergeCell ref="F8:F9"/>
    <mergeCell ref="I8:I9"/>
    <mergeCell ref="K8:K9"/>
    <mergeCell ref="D6:D7"/>
    <mergeCell ref="E6:E7"/>
    <mergeCell ref="F6:G6"/>
    <mergeCell ref="H6:H7"/>
    <mergeCell ref="I6:I7"/>
    <mergeCell ref="J6:J7"/>
    <mergeCell ref="A1:J1"/>
    <mergeCell ref="A2:J2"/>
    <mergeCell ref="A3:C3"/>
    <mergeCell ref="D3:K3"/>
    <mergeCell ref="A5:A7"/>
    <mergeCell ref="B5:B7"/>
    <mergeCell ref="C5:C7"/>
    <mergeCell ref="D5:H5"/>
    <mergeCell ref="I5:J5"/>
    <mergeCell ref="K5:K7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Zeros="0" tabSelected="1" zoomScale="80" zoomScaleNormal="80" zoomScaleSheetLayoutView="70" workbookViewId="0">
      <pane xSplit="2" ySplit="8" topLeftCell="C9" activePane="bottomRight" state="frozen"/>
      <selection pane="topRight" activeCell="D1" sqref="D1"/>
      <selection pane="bottomLeft" activeCell="A11" sqref="A11"/>
      <selection pane="bottomRight" activeCell="D8" sqref="D8"/>
    </sheetView>
  </sheetViews>
  <sheetFormatPr defaultRowHeight="12.75" x14ac:dyDescent="0.2"/>
  <cols>
    <col min="1" max="1" width="6.42578125" style="8" bestFit="1" customWidth="1"/>
    <col min="2" max="2" width="59.85546875" style="9" customWidth="1"/>
    <col min="3" max="3" width="7.5703125" style="9" customWidth="1"/>
    <col min="4" max="5" width="11.5703125" style="9" customWidth="1"/>
    <col min="6" max="6" width="13.7109375" style="9" customWidth="1"/>
    <col min="7" max="7" width="13.85546875" style="9" customWidth="1"/>
    <col min="8" max="8" width="13" style="9" customWidth="1"/>
    <col min="9" max="9" width="15.140625" style="9" customWidth="1"/>
    <col min="10" max="10" width="12" style="8" customWidth="1"/>
    <col min="11" max="16384" width="9.140625" style="8"/>
  </cols>
  <sheetData>
    <row r="1" spans="1:12" ht="23.25" x14ac:dyDescent="0.35">
      <c r="A1" s="85" t="s">
        <v>10</v>
      </c>
      <c r="B1" s="85"/>
      <c r="C1" s="85"/>
      <c r="D1" s="85"/>
      <c r="E1" s="85"/>
      <c r="F1" s="85"/>
      <c r="G1" s="85"/>
      <c r="H1" s="85"/>
      <c r="I1" s="85"/>
      <c r="J1" s="42"/>
    </row>
    <row r="2" spans="1:12" ht="23.25" x14ac:dyDescent="0.2">
      <c r="A2" s="86" t="s">
        <v>118</v>
      </c>
      <c r="B2" s="86"/>
      <c r="C2" s="86"/>
      <c r="D2" s="86"/>
      <c r="E2" s="86"/>
      <c r="F2" s="86"/>
      <c r="G2" s="86"/>
      <c r="H2" s="86"/>
      <c r="I2" s="86"/>
      <c r="J2" s="10"/>
    </row>
    <row r="3" spans="1:12" ht="21" customHeight="1" x14ac:dyDescent="0.2">
      <c r="A3" s="87" t="s">
        <v>142</v>
      </c>
      <c r="B3" s="87"/>
      <c r="C3" s="88">
        <v>42943</v>
      </c>
      <c r="D3" s="88"/>
      <c r="E3" s="88"/>
      <c r="F3" s="88"/>
      <c r="G3" s="88"/>
      <c r="H3" s="88"/>
      <c r="I3" s="88"/>
      <c r="J3" s="88"/>
    </row>
    <row r="4" spans="1:12" ht="13.5" customHeight="1" x14ac:dyDescent="0.2">
      <c r="A4" s="65"/>
      <c r="B4" s="45"/>
      <c r="C4" s="65"/>
      <c r="D4" s="65"/>
      <c r="E4" s="65"/>
      <c r="F4" s="65"/>
      <c r="G4" s="64"/>
      <c r="H4" s="64"/>
      <c r="I4" s="64"/>
      <c r="J4" s="10"/>
    </row>
    <row r="5" spans="1:12" s="7" customFormat="1" ht="16.5" customHeight="1" x14ac:dyDescent="0.2">
      <c r="A5" s="89" t="s">
        <v>2</v>
      </c>
      <c r="B5" s="91" t="s">
        <v>139</v>
      </c>
      <c r="C5" s="122" t="s">
        <v>140</v>
      </c>
      <c r="D5" s="122"/>
      <c r="E5" s="122"/>
      <c r="F5" s="122"/>
      <c r="G5" s="122"/>
      <c r="H5" s="99" t="s">
        <v>141</v>
      </c>
      <c r="I5" s="99"/>
      <c r="J5" s="91" t="s">
        <v>35</v>
      </c>
    </row>
    <row r="6" spans="1:12" s="7" customFormat="1" ht="16.5" customHeight="1" x14ac:dyDescent="0.2">
      <c r="A6" s="90"/>
      <c r="B6" s="92"/>
      <c r="C6" s="99" t="s">
        <v>5</v>
      </c>
      <c r="D6" s="99"/>
      <c r="E6" s="99"/>
      <c r="F6" s="99" t="s">
        <v>6</v>
      </c>
      <c r="G6" s="99"/>
      <c r="H6" s="99" t="s">
        <v>6</v>
      </c>
      <c r="I6" s="99"/>
      <c r="J6" s="92"/>
    </row>
    <row r="7" spans="1:12" s="7" customFormat="1" ht="33" customHeight="1" x14ac:dyDescent="0.2">
      <c r="A7" s="90"/>
      <c r="B7" s="92"/>
      <c r="C7" s="66" t="s">
        <v>7</v>
      </c>
      <c r="D7" s="66" t="s">
        <v>8</v>
      </c>
      <c r="E7" s="66" t="s">
        <v>12</v>
      </c>
      <c r="F7" s="66" t="s">
        <v>7</v>
      </c>
      <c r="G7" s="66" t="s">
        <v>8</v>
      </c>
      <c r="H7" s="66" t="s">
        <v>7</v>
      </c>
      <c r="I7" s="66" t="s">
        <v>8</v>
      </c>
      <c r="J7" s="102"/>
    </row>
    <row r="8" spans="1:12" s="54" customFormat="1" x14ac:dyDescent="0.2">
      <c r="A8" s="66">
        <v>1</v>
      </c>
      <c r="B8" s="66" t="s">
        <v>134</v>
      </c>
      <c r="C8" s="66">
        <v>5</v>
      </c>
      <c r="D8" s="66">
        <v>14</v>
      </c>
      <c r="E8" s="67">
        <v>2.8</v>
      </c>
      <c r="F8" s="66">
        <v>3</v>
      </c>
      <c r="G8" s="66"/>
      <c r="H8" s="66">
        <v>3</v>
      </c>
      <c r="I8" s="66">
        <v>2</v>
      </c>
      <c r="J8" s="66">
        <v>16</v>
      </c>
      <c r="L8" s="7"/>
    </row>
    <row r="9" spans="1:12" s="54" customFormat="1" x14ac:dyDescent="0.2">
      <c r="A9" s="66">
        <v>2</v>
      </c>
      <c r="B9" s="66" t="s">
        <v>135</v>
      </c>
      <c r="C9" s="66">
        <v>1</v>
      </c>
      <c r="D9" s="66">
        <v>4</v>
      </c>
      <c r="E9" s="67">
        <v>4</v>
      </c>
      <c r="F9" s="66">
        <v>2</v>
      </c>
      <c r="G9" s="66"/>
      <c r="H9" s="66">
        <v>2</v>
      </c>
      <c r="I9" s="66">
        <v>1</v>
      </c>
      <c r="J9" s="66">
        <v>5</v>
      </c>
      <c r="L9" s="7"/>
    </row>
    <row r="10" spans="1:12" s="54" customFormat="1" x14ac:dyDescent="0.2">
      <c r="A10" s="63">
        <v>3</v>
      </c>
      <c r="B10" s="63" t="s">
        <v>136</v>
      </c>
      <c r="C10" s="66"/>
      <c r="D10" s="66"/>
      <c r="E10" s="67"/>
      <c r="F10" s="66">
        <v>1</v>
      </c>
      <c r="G10" s="66"/>
      <c r="H10" s="66">
        <v>1</v>
      </c>
      <c r="I10" s="66"/>
      <c r="J10" s="66">
        <v>0</v>
      </c>
      <c r="L10" s="7"/>
    </row>
    <row r="11" spans="1:12" s="54" customFormat="1" x14ac:dyDescent="0.2">
      <c r="A11" s="63">
        <v>4</v>
      </c>
      <c r="B11" s="63" t="s">
        <v>137</v>
      </c>
      <c r="C11" s="66">
        <v>4</v>
      </c>
      <c r="D11" s="66">
        <v>9</v>
      </c>
      <c r="E11" s="67">
        <v>2.25</v>
      </c>
      <c r="F11" s="66">
        <v>3</v>
      </c>
      <c r="G11" s="66"/>
      <c r="H11" s="66">
        <v>3</v>
      </c>
      <c r="I11" s="66">
        <v>1</v>
      </c>
      <c r="J11" s="66">
        <v>10</v>
      </c>
      <c r="L11" s="7"/>
    </row>
    <row r="12" spans="1:12" s="54" customFormat="1" ht="25.5" x14ac:dyDescent="0.2">
      <c r="A12" s="66">
        <v>5</v>
      </c>
      <c r="B12" s="66" t="s">
        <v>138</v>
      </c>
      <c r="C12" s="66">
        <v>2</v>
      </c>
      <c r="D12" s="66">
        <v>3</v>
      </c>
      <c r="E12" s="67">
        <v>1.5</v>
      </c>
      <c r="F12" s="66">
        <v>3</v>
      </c>
      <c r="G12" s="66"/>
      <c r="H12" s="66">
        <v>3</v>
      </c>
      <c r="I12" s="66">
        <v>1</v>
      </c>
      <c r="J12" s="66">
        <v>4</v>
      </c>
      <c r="L12" s="7"/>
    </row>
    <row r="13" spans="1:12" s="53" customFormat="1" x14ac:dyDescent="0.2">
      <c r="A13" s="99" t="s">
        <v>1</v>
      </c>
      <c r="B13" s="99"/>
      <c r="C13" s="66">
        <v>12</v>
      </c>
      <c r="D13" s="66">
        <v>30</v>
      </c>
      <c r="E13" s="66">
        <v>10.55</v>
      </c>
      <c r="F13" s="66">
        <v>12</v>
      </c>
      <c r="G13" s="66">
        <v>0</v>
      </c>
      <c r="H13" s="66">
        <v>12</v>
      </c>
      <c r="I13" s="66">
        <v>5</v>
      </c>
      <c r="J13" s="66">
        <v>35</v>
      </c>
    </row>
    <row r="14" spans="1:12" x14ac:dyDescent="0.2">
      <c r="B14" s="10"/>
      <c r="C14" s="21"/>
      <c r="G14" s="121" t="s">
        <v>35</v>
      </c>
      <c r="H14" s="121"/>
      <c r="I14" s="121"/>
      <c r="J14" s="51">
        <v>35</v>
      </c>
    </row>
    <row r="17" spans="10:11" x14ac:dyDescent="0.2">
      <c r="J17" s="9"/>
      <c r="K17" s="9"/>
    </row>
  </sheetData>
  <mergeCells count="14">
    <mergeCell ref="A1:I1"/>
    <mergeCell ref="A2:I2"/>
    <mergeCell ref="A3:B3"/>
    <mergeCell ref="C3:J3"/>
    <mergeCell ref="A5:A7"/>
    <mergeCell ref="B5:B7"/>
    <mergeCell ref="C5:G5"/>
    <mergeCell ref="H5:I5"/>
    <mergeCell ref="J5:J7"/>
    <mergeCell ref="A13:B13"/>
    <mergeCell ref="G14:I14"/>
    <mergeCell ref="C6:E6"/>
    <mergeCell ref="F6:G6"/>
    <mergeCell ref="H6:I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Zeros="0" view="pageBreakPreview" zoomScale="70" zoomScaleNormal="7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L14" sqref="L14"/>
    </sheetView>
  </sheetViews>
  <sheetFormatPr defaultRowHeight="12.75" x14ac:dyDescent="0.2"/>
  <cols>
    <col min="1" max="1" width="4.42578125" style="8" customWidth="1"/>
    <col min="2" max="2" width="26.28515625" style="8" customWidth="1"/>
    <col min="3" max="3" width="48" style="10" customWidth="1"/>
    <col min="4" max="4" width="8.5703125" style="8" customWidth="1"/>
    <col min="5" max="5" width="11.7109375" style="8" customWidth="1"/>
    <col min="6" max="6" width="10.5703125" style="8" bestFit="1" customWidth="1"/>
    <col min="7" max="7" width="15.85546875" style="11" customWidth="1"/>
    <col min="8" max="8" width="14.42578125" style="11" customWidth="1"/>
    <col min="9" max="16384" width="9.140625" style="8"/>
  </cols>
  <sheetData>
    <row r="1" spans="1:9" ht="23.25" x14ac:dyDescent="0.35">
      <c r="A1" s="85" t="s">
        <v>10</v>
      </c>
      <c r="B1" s="85"/>
      <c r="C1" s="85"/>
      <c r="D1" s="85"/>
      <c r="E1" s="85"/>
      <c r="F1" s="85"/>
      <c r="G1" s="85"/>
      <c r="H1" s="85"/>
      <c r="I1" s="42"/>
    </row>
    <row r="2" spans="1:9" ht="23.25" x14ac:dyDescent="0.2">
      <c r="A2" s="86" t="s">
        <v>4</v>
      </c>
      <c r="B2" s="86"/>
      <c r="C2" s="86"/>
      <c r="D2" s="86"/>
      <c r="E2" s="86"/>
      <c r="F2" s="86"/>
      <c r="G2" s="86"/>
      <c r="H2" s="86"/>
      <c r="I2" s="10"/>
    </row>
    <row r="3" spans="1:9" s="49" customFormat="1" ht="23.25" x14ac:dyDescent="0.2">
      <c r="A3" s="87" t="s">
        <v>15</v>
      </c>
      <c r="B3" s="87"/>
      <c r="C3" s="87"/>
      <c r="D3" s="87"/>
      <c r="E3" s="87"/>
      <c r="F3" s="88">
        <f ca="1">TODAY()</f>
        <v>42943</v>
      </c>
      <c r="G3" s="88"/>
      <c r="H3" s="88"/>
      <c r="I3" s="88"/>
    </row>
    <row r="4" spans="1:9" ht="13.5" customHeight="1" x14ac:dyDescent="0.2">
      <c r="A4" s="45"/>
      <c r="B4" s="45"/>
      <c r="C4" s="45"/>
      <c r="D4" s="44"/>
      <c r="E4" s="44"/>
      <c r="F4" s="44"/>
      <c r="G4" s="50"/>
      <c r="H4" s="50"/>
      <c r="I4" s="10"/>
    </row>
    <row r="5" spans="1:9" s="7" customFormat="1" ht="12.75" customHeight="1" x14ac:dyDescent="0.2">
      <c r="A5" s="128" t="s">
        <v>2</v>
      </c>
      <c r="B5" s="128" t="s">
        <v>45</v>
      </c>
      <c r="C5" s="128" t="s">
        <v>46</v>
      </c>
      <c r="D5" s="93" t="s">
        <v>5</v>
      </c>
      <c r="E5" s="94"/>
      <c r="F5" s="95"/>
      <c r="G5" s="99" t="s">
        <v>94</v>
      </c>
      <c r="H5" s="99" t="s">
        <v>95</v>
      </c>
    </row>
    <row r="6" spans="1:9" s="7" customFormat="1" ht="12.75" customHeight="1" x14ac:dyDescent="0.2">
      <c r="A6" s="129"/>
      <c r="B6" s="129"/>
      <c r="C6" s="129"/>
      <c r="D6" s="96"/>
      <c r="E6" s="97"/>
      <c r="F6" s="98"/>
      <c r="G6" s="99"/>
      <c r="H6" s="99"/>
    </row>
    <row r="7" spans="1:9" s="7" customFormat="1" ht="33" customHeight="1" x14ac:dyDescent="0.2">
      <c r="A7" s="130"/>
      <c r="B7" s="130"/>
      <c r="C7" s="130"/>
      <c r="D7" s="6" t="s">
        <v>7</v>
      </c>
      <c r="E7" s="6" t="s">
        <v>8</v>
      </c>
      <c r="F7" s="13" t="s">
        <v>12</v>
      </c>
      <c r="G7" s="99"/>
      <c r="H7" s="99"/>
    </row>
    <row r="8" spans="1:9" s="7" customFormat="1" x14ac:dyDescent="0.2">
      <c r="A8" s="3">
        <v>1</v>
      </c>
      <c r="B8" s="122" t="s">
        <v>47</v>
      </c>
      <c r="C8" s="35" t="s">
        <v>48</v>
      </c>
      <c r="D8" s="91">
        <v>20</v>
      </c>
      <c r="E8" s="3"/>
      <c r="F8" s="91">
        <f>SUM(E8:E11)</f>
        <v>0</v>
      </c>
      <c r="G8" s="91">
        <v>75</v>
      </c>
      <c r="H8" s="22"/>
    </row>
    <row r="9" spans="1:9" s="7" customFormat="1" ht="15.75" customHeight="1" x14ac:dyDescent="0.2">
      <c r="A9" s="3">
        <v>2</v>
      </c>
      <c r="B9" s="122"/>
      <c r="C9" s="35" t="s">
        <v>50</v>
      </c>
      <c r="D9" s="104"/>
      <c r="E9" s="3"/>
      <c r="F9" s="104"/>
      <c r="G9" s="104"/>
      <c r="H9" s="22"/>
    </row>
    <row r="10" spans="1:9" s="7" customFormat="1" ht="29.25" customHeight="1" x14ac:dyDescent="0.2">
      <c r="A10" s="3">
        <v>3</v>
      </c>
      <c r="B10" s="122"/>
      <c r="C10" s="35" t="s">
        <v>51</v>
      </c>
      <c r="D10" s="104"/>
      <c r="E10" s="3"/>
      <c r="F10" s="105"/>
      <c r="G10" s="104"/>
      <c r="H10" s="22"/>
    </row>
    <row r="11" spans="1:9" s="7" customFormat="1" ht="19.5" customHeight="1" x14ac:dyDescent="0.2">
      <c r="A11" s="3">
        <v>4</v>
      </c>
      <c r="B11" s="122"/>
      <c r="C11" s="35" t="s">
        <v>49</v>
      </c>
      <c r="D11" s="105"/>
      <c r="E11" s="3"/>
      <c r="F11" s="102"/>
      <c r="G11" s="102"/>
      <c r="H11" s="22"/>
    </row>
    <row r="12" spans="1:9" s="7" customFormat="1" x14ac:dyDescent="0.2">
      <c r="A12" s="3">
        <v>5</v>
      </c>
      <c r="B12" s="3" t="s">
        <v>52</v>
      </c>
      <c r="C12" s="39" t="s">
        <v>52</v>
      </c>
      <c r="D12" s="6">
        <v>10</v>
      </c>
      <c r="E12" s="3"/>
      <c r="F12" s="13"/>
      <c r="G12" s="22">
        <v>15</v>
      </c>
      <c r="H12" s="22"/>
    </row>
    <row r="13" spans="1:9" s="7" customFormat="1" x14ac:dyDescent="0.2">
      <c r="A13" s="3">
        <v>6</v>
      </c>
      <c r="B13" s="6" t="s">
        <v>103</v>
      </c>
      <c r="C13" s="37" t="s">
        <v>104</v>
      </c>
      <c r="D13" s="6"/>
      <c r="E13" s="3"/>
      <c r="F13" s="13"/>
      <c r="G13" s="22">
        <v>15</v>
      </c>
      <c r="H13" s="22"/>
    </row>
    <row r="14" spans="1:9" s="7" customFormat="1" x14ac:dyDescent="0.2">
      <c r="A14" s="3">
        <v>7</v>
      </c>
      <c r="B14" s="3" t="s">
        <v>54</v>
      </c>
      <c r="C14" s="35" t="s">
        <v>54</v>
      </c>
      <c r="D14" s="6">
        <v>10</v>
      </c>
      <c r="E14" s="3"/>
      <c r="F14" s="13"/>
      <c r="G14" s="22">
        <v>40</v>
      </c>
      <c r="H14" s="22"/>
    </row>
    <row r="15" spans="1:9" s="7" customFormat="1" ht="25.5" x14ac:dyDescent="0.2">
      <c r="A15" s="3">
        <v>8</v>
      </c>
      <c r="B15" s="6" t="s">
        <v>57</v>
      </c>
      <c r="C15" s="35" t="s">
        <v>57</v>
      </c>
      <c r="D15" s="6"/>
      <c r="E15" s="3"/>
      <c r="F15" s="13"/>
      <c r="G15" s="22">
        <v>25</v>
      </c>
      <c r="H15" s="22"/>
    </row>
    <row r="16" spans="1:9" s="7" customFormat="1" x14ac:dyDescent="0.2">
      <c r="A16" s="3">
        <v>9</v>
      </c>
      <c r="B16" s="99" t="s">
        <v>62</v>
      </c>
      <c r="C16" s="35" t="s">
        <v>63</v>
      </c>
      <c r="D16" s="91"/>
      <c r="E16" s="3"/>
      <c r="F16" s="91">
        <f>SUM(E16:E17)</f>
        <v>0</v>
      </c>
      <c r="G16" s="91">
        <v>60</v>
      </c>
      <c r="H16" s="22"/>
    </row>
    <row r="17" spans="1:8" s="7" customFormat="1" x14ac:dyDescent="0.2">
      <c r="A17" s="3">
        <v>10</v>
      </c>
      <c r="B17" s="99"/>
      <c r="C17" s="35" t="s">
        <v>64</v>
      </c>
      <c r="D17" s="102"/>
      <c r="E17" s="3"/>
      <c r="F17" s="102"/>
      <c r="G17" s="102"/>
      <c r="H17" s="22"/>
    </row>
    <row r="18" spans="1:8" s="7" customFormat="1" x14ac:dyDescent="0.2">
      <c r="A18" s="3">
        <v>11</v>
      </c>
      <c r="B18" s="122" t="s">
        <v>66</v>
      </c>
      <c r="C18" s="37" t="s">
        <v>96</v>
      </c>
      <c r="D18" s="91">
        <v>15</v>
      </c>
      <c r="E18" s="3"/>
      <c r="F18" s="91">
        <f>SUM(E18:E19)</f>
        <v>0</v>
      </c>
      <c r="G18" s="91">
        <v>15</v>
      </c>
      <c r="H18" s="22"/>
    </row>
    <row r="19" spans="1:8" s="7" customFormat="1" ht="25.5" x14ac:dyDescent="0.2">
      <c r="A19" s="3">
        <v>12</v>
      </c>
      <c r="B19" s="122"/>
      <c r="C19" s="35" t="s">
        <v>67</v>
      </c>
      <c r="D19" s="102"/>
      <c r="E19" s="3"/>
      <c r="F19" s="102"/>
      <c r="G19" s="102"/>
      <c r="H19" s="22"/>
    </row>
    <row r="20" spans="1:8" s="7" customFormat="1" x14ac:dyDescent="0.2">
      <c r="A20" s="3">
        <v>13</v>
      </c>
      <c r="B20" s="3" t="s">
        <v>68</v>
      </c>
      <c r="C20" s="35" t="s">
        <v>69</v>
      </c>
      <c r="D20" s="6"/>
      <c r="E20" s="3"/>
      <c r="F20" s="13"/>
      <c r="G20" s="22"/>
      <c r="H20" s="22"/>
    </row>
    <row r="21" spans="1:8" s="7" customFormat="1" x14ac:dyDescent="0.2">
      <c r="A21" s="3">
        <v>14</v>
      </c>
      <c r="B21" s="3" t="s">
        <v>70</v>
      </c>
      <c r="C21" s="35" t="s">
        <v>71</v>
      </c>
      <c r="D21" s="6"/>
      <c r="E21" s="3"/>
      <c r="F21" s="13"/>
      <c r="G21" s="22">
        <v>40</v>
      </c>
      <c r="H21" s="22"/>
    </row>
    <row r="22" spans="1:8" s="7" customFormat="1" ht="32.25" customHeight="1" x14ac:dyDescent="0.2">
      <c r="A22" s="3">
        <v>15</v>
      </c>
      <c r="B22" s="6" t="s">
        <v>73</v>
      </c>
      <c r="C22" s="35" t="s">
        <v>74</v>
      </c>
      <c r="D22" s="6"/>
      <c r="E22" s="3"/>
      <c r="F22" s="13"/>
      <c r="G22" s="22"/>
      <c r="H22" s="22"/>
    </row>
    <row r="23" spans="1:8" s="7" customFormat="1" ht="18" customHeight="1" x14ac:dyDescent="0.2">
      <c r="A23" s="3">
        <v>16</v>
      </c>
      <c r="B23" s="3" t="s">
        <v>75</v>
      </c>
      <c r="C23" s="35" t="s">
        <v>76</v>
      </c>
      <c r="D23" s="6"/>
      <c r="E23" s="3"/>
      <c r="F23" s="13"/>
      <c r="G23" s="22"/>
      <c r="H23" s="22"/>
    </row>
    <row r="24" spans="1:8" s="7" customFormat="1" ht="54" customHeight="1" x14ac:dyDescent="0.2">
      <c r="A24" s="3">
        <v>17</v>
      </c>
      <c r="B24" s="6" t="s">
        <v>78</v>
      </c>
      <c r="C24" s="35" t="s">
        <v>79</v>
      </c>
      <c r="D24" s="6"/>
      <c r="E24" s="3"/>
      <c r="F24" s="13"/>
      <c r="G24" s="22"/>
      <c r="H24" s="22"/>
    </row>
    <row r="25" spans="1:8" s="7" customFormat="1" ht="27" customHeight="1" x14ac:dyDescent="0.2">
      <c r="A25" s="3">
        <v>18</v>
      </c>
      <c r="B25" s="99" t="s">
        <v>80</v>
      </c>
      <c r="C25" s="35" t="s">
        <v>81</v>
      </c>
      <c r="D25" s="91">
        <v>10</v>
      </c>
      <c r="E25" s="3"/>
      <c r="F25" s="91">
        <f>SUM(E25:E26)</f>
        <v>0</v>
      </c>
      <c r="G25" s="91">
        <v>20</v>
      </c>
      <c r="H25" s="22"/>
    </row>
    <row r="26" spans="1:8" s="7" customFormat="1" ht="30" customHeight="1" x14ac:dyDescent="0.2">
      <c r="A26" s="3">
        <v>19</v>
      </c>
      <c r="B26" s="99"/>
      <c r="C26" s="35" t="s">
        <v>82</v>
      </c>
      <c r="D26" s="102"/>
      <c r="E26" s="3"/>
      <c r="F26" s="102"/>
      <c r="G26" s="102"/>
      <c r="H26" s="22"/>
    </row>
    <row r="27" spans="1:8" s="7" customFormat="1" ht="27.75" customHeight="1" x14ac:dyDescent="0.2">
      <c r="A27" s="3">
        <v>20</v>
      </c>
      <c r="B27" s="6" t="s">
        <v>98</v>
      </c>
      <c r="C27" s="37" t="s">
        <v>99</v>
      </c>
      <c r="D27" s="6">
        <v>10</v>
      </c>
      <c r="E27" s="3"/>
      <c r="F27" s="13"/>
      <c r="G27" s="22">
        <v>20</v>
      </c>
      <c r="H27" s="22"/>
    </row>
    <row r="28" spans="1:8" s="7" customFormat="1" ht="49.5" customHeight="1" x14ac:dyDescent="0.2">
      <c r="A28" s="3">
        <v>21</v>
      </c>
      <c r="B28" s="3" t="s">
        <v>84</v>
      </c>
      <c r="C28" s="35" t="s">
        <v>86</v>
      </c>
      <c r="D28" s="6"/>
      <c r="E28" s="3"/>
      <c r="F28" s="13"/>
      <c r="G28" s="22">
        <v>30</v>
      </c>
      <c r="H28" s="22"/>
    </row>
    <row r="29" spans="1:8" s="7" customFormat="1" x14ac:dyDescent="0.2">
      <c r="A29" s="3">
        <v>22</v>
      </c>
      <c r="B29" s="3" t="s">
        <v>87</v>
      </c>
      <c r="C29" s="35" t="s">
        <v>88</v>
      </c>
      <c r="D29" s="6"/>
      <c r="E29" s="3"/>
      <c r="F29" s="13"/>
      <c r="G29" s="22">
        <v>20</v>
      </c>
      <c r="H29" s="22"/>
    </row>
    <row r="30" spans="1:8" s="7" customFormat="1" ht="29.25" customHeight="1" x14ac:dyDescent="0.2">
      <c r="A30" s="3">
        <v>23</v>
      </c>
      <c r="B30" s="6" t="s">
        <v>89</v>
      </c>
      <c r="C30" s="35" t="s">
        <v>90</v>
      </c>
      <c r="D30" s="6"/>
      <c r="E30" s="3"/>
      <c r="F30" s="13"/>
      <c r="G30" s="22">
        <v>20</v>
      </c>
      <c r="H30" s="22"/>
    </row>
    <row r="31" spans="1:8" s="7" customFormat="1" x14ac:dyDescent="0.2">
      <c r="A31" s="3">
        <v>24</v>
      </c>
      <c r="B31" s="3" t="s">
        <v>91</v>
      </c>
      <c r="C31" s="35" t="s">
        <v>92</v>
      </c>
      <c r="D31" s="6"/>
      <c r="E31" s="3"/>
      <c r="F31" s="13"/>
      <c r="G31" s="22">
        <v>60</v>
      </c>
      <c r="H31" s="22"/>
    </row>
    <row r="32" spans="1:8" ht="15.75" x14ac:dyDescent="0.25">
      <c r="A32" s="125" t="s">
        <v>1</v>
      </c>
      <c r="B32" s="126"/>
      <c r="C32" s="127"/>
      <c r="D32" s="19">
        <f>SUM(D8:D31)</f>
        <v>75</v>
      </c>
      <c r="E32" s="19">
        <f>SUM(E8:E31)</f>
        <v>0</v>
      </c>
      <c r="F32" s="19"/>
      <c r="G32" s="19">
        <f>SUM(G8:G31)</f>
        <v>455</v>
      </c>
      <c r="H32" s="19">
        <f>SUM(H8:H31)</f>
        <v>0</v>
      </c>
    </row>
    <row r="33" spans="7:8" x14ac:dyDescent="0.2">
      <c r="G33" s="112" t="s">
        <v>35</v>
      </c>
      <c r="H33" s="112"/>
    </row>
  </sheetData>
  <mergeCells count="28">
    <mergeCell ref="A1:H1"/>
    <mergeCell ref="A2:H2"/>
    <mergeCell ref="A3:E3"/>
    <mergeCell ref="F3:I3"/>
    <mergeCell ref="B16:B17"/>
    <mergeCell ref="D16:D17"/>
    <mergeCell ref="F16:F17"/>
    <mergeCell ref="G16:G17"/>
    <mergeCell ref="B8:B11"/>
    <mergeCell ref="D8:D11"/>
    <mergeCell ref="F8:F11"/>
    <mergeCell ref="G8:G11"/>
    <mergeCell ref="A32:C32"/>
    <mergeCell ref="G33:H33"/>
    <mergeCell ref="A5:A7"/>
    <mergeCell ref="B5:B7"/>
    <mergeCell ref="C5:C7"/>
    <mergeCell ref="D5:F6"/>
    <mergeCell ref="G5:G7"/>
    <mergeCell ref="H5:H7"/>
    <mergeCell ref="B25:B26"/>
    <mergeCell ref="D25:D26"/>
    <mergeCell ref="F25:F26"/>
    <mergeCell ref="G25:G26"/>
    <mergeCell ref="B18:B19"/>
    <mergeCell ref="D18:D19"/>
    <mergeCell ref="F18:F19"/>
    <mergeCell ref="G18:G19"/>
  </mergeCells>
  <printOptions horizontalCentered="1" verticalCentered="1"/>
  <pageMargins left="0.19685039370078741" right="0.19685039370078741" top="0.19685039370078741" bottom="0.19685039370078741" header="0" footer="0"/>
  <pageSetup paperSize="9"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Zeros="0" topLeftCell="D1" workbookViewId="0">
      <selection activeCell="H7" sqref="H7:H8"/>
    </sheetView>
  </sheetViews>
  <sheetFormatPr defaultRowHeight="12.75" x14ac:dyDescent="0.2"/>
  <cols>
    <col min="1" max="1" width="6.42578125" style="8" bestFit="1" customWidth="1"/>
    <col min="2" max="2" width="7" style="9" hidden="1" customWidth="1"/>
    <col min="3" max="3" width="7" style="8" hidden="1" customWidth="1"/>
    <col min="4" max="4" width="54.7109375" style="10" customWidth="1"/>
    <col min="5" max="5" width="8.140625" style="9" customWidth="1"/>
    <col min="6" max="6" width="9.140625" style="9"/>
    <col min="7" max="7" width="10.85546875" style="9" customWidth="1"/>
    <col min="8" max="8" width="6.7109375" style="9" bestFit="1" customWidth="1"/>
    <col min="9" max="9" width="10.42578125" style="9" customWidth="1"/>
    <col min="10" max="10" width="5.7109375" style="9" bestFit="1" customWidth="1"/>
    <col min="11" max="11" width="12" style="9" customWidth="1"/>
    <col min="12" max="12" width="6.7109375" style="9" bestFit="1" customWidth="1"/>
    <col min="13" max="13" width="8.28515625" style="9" customWidth="1"/>
    <col min="14" max="14" width="12.140625" style="8" customWidth="1"/>
    <col min="15" max="15" width="6.7109375" style="8" bestFit="1" customWidth="1"/>
    <col min="16" max="16384" width="9.140625" style="8"/>
  </cols>
  <sheetData>
    <row r="1" spans="1:24" customFormat="1" ht="23.25" x14ac:dyDescent="0.35">
      <c r="A1" s="137" t="s">
        <v>10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4"/>
      <c r="O1" s="4"/>
      <c r="P1" s="4"/>
    </row>
    <row r="2" spans="1:24" customFormat="1" ht="23.25" x14ac:dyDescent="0.2">
      <c r="A2" s="138" t="s">
        <v>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5"/>
      <c r="O2" s="5"/>
      <c r="P2" s="1"/>
    </row>
    <row r="3" spans="1:24" customFormat="1" ht="23.25" x14ac:dyDescent="0.2">
      <c r="A3" s="139" t="s">
        <v>14</v>
      </c>
      <c r="B3" s="139"/>
      <c r="C3" s="139"/>
      <c r="D3" s="139"/>
      <c r="E3" s="139"/>
      <c r="F3" s="139"/>
      <c r="G3" s="139"/>
      <c r="H3" s="14"/>
      <c r="I3" s="140">
        <f ca="1">TODAY()</f>
        <v>42943</v>
      </c>
      <c r="J3" s="140"/>
      <c r="K3" s="140"/>
      <c r="L3" s="140"/>
      <c r="M3" s="140"/>
      <c r="N3" s="1"/>
      <c r="O3" s="1"/>
      <c r="P3" s="1"/>
    </row>
    <row r="4" spans="1:24" customFormat="1" ht="23.25" x14ac:dyDescent="0.2">
      <c r="A4" s="14"/>
      <c r="B4" s="15"/>
      <c r="C4" s="15"/>
      <c r="D4" s="14"/>
      <c r="E4" s="14"/>
      <c r="F4" s="14"/>
      <c r="G4" s="14"/>
      <c r="H4" s="14"/>
      <c r="I4" s="16"/>
      <c r="J4" s="16"/>
      <c r="K4" s="16"/>
      <c r="L4" s="16"/>
      <c r="M4" s="16"/>
      <c r="N4" s="1"/>
      <c r="O4" s="1"/>
      <c r="P4" s="1"/>
    </row>
    <row r="5" spans="1:24" s="7" customFormat="1" ht="12.75" customHeight="1" x14ac:dyDescent="0.2">
      <c r="A5" s="89" t="s">
        <v>2</v>
      </c>
      <c r="B5" s="122" t="s">
        <v>3</v>
      </c>
      <c r="C5" s="122"/>
      <c r="D5" s="89" t="s">
        <v>0</v>
      </c>
      <c r="E5" s="93" t="s">
        <v>5</v>
      </c>
      <c r="F5" s="94"/>
      <c r="G5" s="94"/>
      <c r="H5" s="94"/>
      <c r="I5" s="95"/>
      <c r="J5" s="135" t="s">
        <v>6</v>
      </c>
      <c r="K5" s="136"/>
      <c r="L5" s="136"/>
      <c r="M5" s="136"/>
      <c r="N5" s="136"/>
      <c r="O5" s="136"/>
      <c r="R5"/>
      <c r="S5"/>
      <c r="T5"/>
      <c r="U5"/>
      <c r="V5"/>
      <c r="W5"/>
      <c r="X5"/>
    </row>
    <row r="6" spans="1:24" s="7" customFormat="1" ht="12.75" customHeight="1" x14ac:dyDescent="0.2">
      <c r="A6" s="90"/>
      <c r="B6" s="122"/>
      <c r="C6" s="122"/>
      <c r="D6" s="90"/>
      <c r="E6" s="96"/>
      <c r="F6" s="97"/>
      <c r="G6" s="97"/>
      <c r="H6" s="97"/>
      <c r="I6" s="98"/>
      <c r="J6" s="99" t="s">
        <v>7</v>
      </c>
      <c r="K6" s="99" t="s">
        <v>8</v>
      </c>
      <c r="L6" s="132" t="s">
        <v>43</v>
      </c>
      <c r="M6" s="99" t="s">
        <v>42</v>
      </c>
      <c r="N6" s="99"/>
      <c r="O6" s="132" t="s">
        <v>43</v>
      </c>
      <c r="R6"/>
      <c r="S6"/>
      <c r="T6"/>
      <c r="U6"/>
      <c r="V6"/>
      <c r="W6"/>
      <c r="X6"/>
    </row>
    <row r="7" spans="1:24" s="7" customFormat="1" ht="12.75" customHeight="1" x14ac:dyDescent="0.2">
      <c r="A7" s="90"/>
      <c r="B7" s="3"/>
      <c r="C7" s="122"/>
      <c r="D7" s="90"/>
      <c r="E7" s="100" t="s">
        <v>7</v>
      </c>
      <c r="F7" s="101"/>
      <c r="G7" s="91" t="s">
        <v>8</v>
      </c>
      <c r="H7" s="132" t="s">
        <v>43</v>
      </c>
      <c r="I7" s="91" t="s">
        <v>12</v>
      </c>
      <c r="J7" s="99"/>
      <c r="K7" s="99"/>
      <c r="L7" s="133"/>
      <c r="M7" s="99"/>
      <c r="N7" s="99"/>
      <c r="O7" s="133"/>
      <c r="R7"/>
      <c r="S7"/>
      <c r="T7"/>
      <c r="U7"/>
      <c r="V7"/>
      <c r="W7"/>
      <c r="X7"/>
    </row>
    <row r="8" spans="1:24" s="7" customFormat="1" ht="38.25" x14ac:dyDescent="0.2">
      <c r="A8" s="106"/>
      <c r="B8" s="3"/>
      <c r="C8" s="3"/>
      <c r="D8" s="106"/>
      <c r="E8" s="6" t="s">
        <v>11</v>
      </c>
      <c r="F8" s="6" t="s">
        <v>13</v>
      </c>
      <c r="G8" s="102"/>
      <c r="H8" s="134"/>
      <c r="I8" s="102"/>
      <c r="J8" s="99"/>
      <c r="K8" s="99"/>
      <c r="L8" s="134"/>
      <c r="M8" s="6" t="s">
        <v>7</v>
      </c>
      <c r="N8" s="6" t="s">
        <v>8</v>
      </c>
      <c r="O8" s="134"/>
      <c r="R8"/>
      <c r="S8"/>
      <c r="T8"/>
      <c r="U8"/>
      <c r="V8"/>
      <c r="W8"/>
      <c r="X8"/>
    </row>
    <row r="9" spans="1:24" s="7" customFormat="1" ht="25.5" x14ac:dyDescent="0.2">
      <c r="A9" s="3">
        <v>1</v>
      </c>
      <c r="B9" s="9"/>
      <c r="C9" s="8"/>
      <c r="D9" s="2" t="s">
        <v>38</v>
      </c>
      <c r="E9" s="6">
        <v>15</v>
      </c>
      <c r="F9" s="6">
        <v>3</v>
      </c>
      <c r="G9" s="22">
        <v>30</v>
      </c>
      <c r="H9" s="30">
        <v>5</v>
      </c>
      <c r="I9" s="23">
        <f>IF(G9=0," ",G9/E9)</f>
        <v>2</v>
      </c>
      <c r="J9" s="22">
        <v>30</v>
      </c>
      <c r="K9" s="22"/>
      <c r="L9" s="30"/>
      <c r="M9" s="22">
        <v>20</v>
      </c>
      <c r="N9" s="22">
        <v>0</v>
      </c>
      <c r="O9" s="30"/>
      <c r="P9" s="26">
        <v>4</v>
      </c>
      <c r="Q9" s="7">
        <f t="shared" ref="Q9:Q29" si="0">G9+K9+N9</f>
        <v>30</v>
      </c>
      <c r="R9"/>
      <c r="S9"/>
      <c r="T9"/>
      <c r="U9"/>
      <c r="V9"/>
      <c r="W9"/>
      <c r="X9"/>
    </row>
    <row r="10" spans="1:24" s="7" customFormat="1" x14ac:dyDescent="0.2">
      <c r="A10" s="3">
        <v>2</v>
      </c>
      <c r="B10" s="9"/>
      <c r="C10" s="8"/>
      <c r="D10" s="2" t="s">
        <v>16</v>
      </c>
      <c r="E10" s="6">
        <v>50</v>
      </c>
      <c r="F10" s="6">
        <v>10</v>
      </c>
      <c r="G10" s="22">
        <v>42</v>
      </c>
      <c r="H10" s="30">
        <v>17</v>
      </c>
      <c r="I10" s="23">
        <f>IF(G10=0," ",G10/E10)</f>
        <v>0.84</v>
      </c>
      <c r="J10" s="22">
        <v>5</v>
      </c>
      <c r="K10" s="22"/>
      <c r="L10" s="30"/>
      <c r="M10" s="22"/>
      <c r="N10" s="22">
        <v>0</v>
      </c>
      <c r="O10" s="30"/>
      <c r="P10" s="27">
        <v>9</v>
      </c>
      <c r="Q10" s="7">
        <f t="shared" si="0"/>
        <v>42</v>
      </c>
      <c r="R10"/>
      <c r="S10"/>
      <c r="T10"/>
      <c r="U10"/>
      <c r="V10"/>
      <c r="W10"/>
      <c r="X10"/>
    </row>
    <row r="11" spans="1:24" s="7" customFormat="1" x14ac:dyDescent="0.2">
      <c r="A11" s="3">
        <v>3</v>
      </c>
      <c r="B11" s="9"/>
      <c r="C11" s="8"/>
      <c r="D11" s="2" t="s">
        <v>17</v>
      </c>
      <c r="E11" s="6">
        <v>30</v>
      </c>
      <c r="F11" s="6">
        <v>6</v>
      </c>
      <c r="G11" s="22">
        <v>52</v>
      </c>
      <c r="H11" s="30">
        <v>7</v>
      </c>
      <c r="I11" s="23">
        <f>IF(G11=0," ",G11/E11)</f>
        <v>1.7333333333333334</v>
      </c>
      <c r="J11" s="22">
        <v>15</v>
      </c>
      <c r="K11" s="22"/>
      <c r="L11" s="30"/>
      <c r="M11" s="22"/>
      <c r="N11" s="22">
        <v>0</v>
      </c>
      <c r="O11" s="30"/>
      <c r="P11" s="27">
        <v>4</v>
      </c>
      <c r="Q11" s="7">
        <f t="shared" si="0"/>
        <v>52</v>
      </c>
      <c r="R11"/>
      <c r="S11"/>
      <c r="T11"/>
      <c r="U11"/>
      <c r="V11"/>
      <c r="W11"/>
      <c r="X11"/>
    </row>
    <row r="12" spans="1:24" s="7" customFormat="1" x14ac:dyDescent="0.2">
      <c r="A12" s="3">
        <v>4</v>
      </c>
      <c r="B12" s="9"/>
      <c r="C12" s="8"/>
      <c r="D12" s="2" t="s">
        <v>18</v>
      </c>
      <c r="E12" s="6"/>
      <c r="F12" s="6"/>
      <c r="G12" s="22">
        <v>0</v>
      </c>
      <c r="H12" s="30">
        <v>0</v>
      </c>
      <c r="I12" s="23"/>
      <c r="J12" s="22"/>
      <c r="K12" s="22">
        <v>1</v>
      </c>
      <c r="L12" s="30">
        <v>1</v>
      </c>
      <c r="M12" s="22">
        <v>25</v>
      </c>
      <c r="N12" s="22">
        <v>5</v>
      </c>
      <c r="O12" s="30">
        <v>2</v>
      </c>
      <c r="P12" s="27"/>
      <c r="Q12" s="7">
        <f t="shared" si="0"/>
        <v>6</v>
      </c>
      <c r="R12"/>
      <c r="S12"/>
      <c r="T12"/>
      <c r="U12"/>
      <c r="V12"/>
      <c r="W12"/>
      <c r="X12"/>
    </row>
    <row r="13" spans="1:24" s="7" customFormat="1" x14ac:dyDescent="0.2">
      <c r="A13" s="3">
        <v>5</v>
      </c>
      <c r="B13" s="9"/>
      <c r="C13" s="8"/>
      <c r="D13" s="2" t="s">
        <v>19</v>
      </c>
      <c r="E13" s="6">
        <v>50</v>
      </c>
      <c r="F13" s="6">
        <v>10</v>
      </c>
      <c r="G13" s="22">
        <v>89</v>
      </c>
      <c r="H13" s="30">
        <v>25</v>
      </c>
      <c r="I13" s="23">
        <f t="shared" ref="I13:I26" si="1">IF(G13=0," ",G13/E13)</f>
        <v>1.78</v>
      </c>
      <c r="J13" s="22">
        <v>10</v>
      </c>
      <c r="K13" s="22">
        <v>2</v>
      </c>
      <c r="L13" s="30">
        <v>1</v>
      </c>
      <c r="M13" s="22"/>
      <c r="N13" s="22">
        <v>1</v>
      </c>
      <c r="O13" s="30"/>
      <c r="P13" s="27">
        <v>6</v>
      </c>
      <c r="Q13" s="7">
        <f t="shared" si="0"/>
        <v>92</v>
      </c>
      <c r="R13"/>
      <c r="S13"/>
      <c r="T13"/>
      <c r="U13"/>
      <c r="V13"/>
      <c r="W13"/>
      <c r="X13"/>
    </row>
    <row r="14" spans="1:24" s="7" customFormat="1" ht="12.75" customHeight="1" x14ac:dyDescent="0.2">
      <c r="A14" s="3">
        <v>6</v>
      </c>
      <c r="B14" s="9"/>
      <c r="C14" s="8"/>
      <c r="D14" s="2" t="s">
        <v>36</v>
      </c>
      <c r="E14" s="6">
        <v>30</v>
      </c>
      <c r="F14" s="6">
        <v>6</v>
      </c>
      <c r="G14" s="22">
        <v>65</v>
      </c>
      <c r="H14" s="30">
        <v>12</v>
      </c>
      <c r="I14" s="23">
        <f t="shared" si="1"/>
        <v>2.1666666666666665</v>
      </c>
      <c r="J14" s="22">
        <v>5</v>
      </c>
      <c r="K14" s="22"/>
      <c r="L14" s="30"/>
      <c r="M14" s="22"/>
      <c r="N14" s="22">
        <v>0</v>
      </c>
      <c r="O14" s="30"/>
      <c r="P14" s="27">
        <v>4</v>
      </c>
      <c r="Q14" s="7">
        <f t="shared" si="0"/>
        <v>65</v>
      </c>
      <c r="R14"/>
      <c r="S14"/>
      <c r="T14"/>
      <c r="U14"/>
      <c r="V14"/>
      <c r="W14"/>
      <c r="X14"/>
    </row>
    <row r="15" spans="1:24" s="7" customFormat="1" x14ac:dyDescent="0.2">
      <c r="A15" s="3">
        <v>7</v>
      </c>
      <c r="B15" s="9"/>
      <c r="C15" s="8"/>
      <c r="D15" s="2" t="s">
        <v>20</v>
      </c>
      <c r="E15" s="6">
        <v>20</v>
      </c>
      <c r="F15" s="6">
        <v>4</v>
      </c>
      <c r="G15" s="22">
        <v>214</v>
      </c>
      <c r="H15" s="30">
        <v>10</v>
      </c>
      <c r="I15" s="23">
        <f t="shared" si="1"/>
        <v>10.7</v>
      </c>
      <c r="J15" s="22">
        <v>60</v>
      </c>
      <c r="K15" s="22">
        <v>3</v>
      </c>
      <c r="L15" s="30">
        <v>1</v>
      </c>
      <c r="M15" s="22"/>
      <c r="N15" s="22">
        <v>0</v>
      </c>
      <c r="O15" s="30"/>
      <c r="P15" s="27">
        <v>8</v>
      </c>
      <c r="Q15" s="7">
        <f t="shared" si="0"/>
        <v>217</v>
      </c>
      <c r="R15"/>
      <c r="S15"/>
      <c r="T15"/>
      <c r="U15"/>
      <c r="V15"/>
      <c r="W15"/>
      <c r="X15"/>
    </row>
    <row r="16" spans="1:24" s="7" customFormat="1" x14ac:dyDescent="0.2">
      <c r="A16" s="3">
        <v>8</v>
      </c>
      <c r="B16" s="9"/>
      <c r="C16" s="8"/>
      <c r="D16" s="2" t="s">
        <v>21</v>
      </c>
      <c r="E16" s="6">
        <v>45</v>
      </c>
      <c r="F16" s="6">
        <v>9</v>
      </c>
      <c r="G16" s="22">
        <v>23</v>
      </c>
      <c r="H16" s="30">
        <v>5</v>
      </c>
      <c r="I16" s="23">
        <f t="shared" si="1"/>
        <v>0.51111111111111107</v>
      </c>
      <c r="J16" s="22">
        <v>5</v>
      </c>
      <c r="K16" s="22"/>
      <c r="L16" s="30"/>
      <c r="M16" s="22"/>
      <c r="N16" s="22">
        <v>0</v>
      </c>
      <c r="O16" s="30"/>
      <c r="P16" s="27">
        <v>2</v>
      </c>
      <c r="Q16" s="7">
        <f t="shared" si="0"/>
        <v>23</v>
      </c>
      <c r="R16"/>
      <c r="S16"/>
      <c r="T16"/>
      <c r="U16"/>
      <c r="V16"/>
      <c r="W16"/>
      <c r="X16"/>
    </row>
    <row r="17" spans="1:24" s="7" customFormat="1" x14ac:dyDescent="0.2">
      <c r="A17" s="3">
        <v>9</v>
      </c>
      <c r="B17" s="9"/>
      <c r="C17" s="8"/>
      <c r="D17" s="2" t="s">
        <v>37</v>
      </c>
      <c r="E17" s="6">
        <v>15</v>
      </c>
      <c r="F17" s="6">
        <v>3</v>
      </c>
      <c r="G17" s="22">
        <v>39</v>
      </c>
      <c r="H17" s="30">
        <v>10</v>
      </c>
      <c r="I17" s="23">
        <f t="shared" si="1"/>
        <v>2.6</v>
      </c>
      <c r="J17" s="22">
        <v>40</v>
      </c>
      <c r="K17" s="22"/>
      <c r="L17" s="30"/>
      <c r="M17" s="22">
        <v>25</v>
      </c>
      <c r="N17" s="22">
        <v>0</v>
      </c>
      <c r="O17" s="30"/>
      <c r="P17" s="27">
        <v>3</v>
      </c>
      <c r="Q17" s="7">
        <f t="shared" si="0"/>
        <v>39</v>
      </c>
      <c r="R17"/>
      <c r="S17"/>
      <c r="T17"/>
      <c r="U17"/>
      <c r="V17"/>
      <c r="W17"/>
      <c r="X17"/>
    </row>
    <row r="18" spans="1:24" s="7" customFormat="1" ht="25.5" x14ac:dyDescent="0.2">
      <c r="A18" s="3">
        <v>10</v>
      </c>
      <c r="B18" s="9"/>
      <c r="C18" s="8"/>
      <c r="D18" s="2" t="s">
        <v>23</v>
      </c>
      <c r="E18" s="6">
        <v>15</v>
      </c>
      <c r="F18" s="6">
        <v>3</v>
      </c>
      <c r="G18" s="22">
        <v>356</v>
      </c>
      <c r="H18" s="30">
        <v>17</v>
      </c>
      <c r="I18" s="23">
        <f t="shared" si="1"/>
        <v>23.733333333333334</v>
      </c>
      <c r="J18" s="22">
        <v>40</v>
      </c>
      <c r="K18" s="22">
        <v>1</v>
      </c>
      <c r="L18" s="30"/>
      <c r="M18" s="22"/>
      <c r="N18" s="22">
        <v>0</v>
      </c>
      <c r="O18" s="30"/>
      <c r="P18" s="27">
        <v>7</v>
      </c>
      <c r="Q18" s="7">
        <f t="shared" si="0"/>
        <v>357</v>
      </c>
      <c r="R18"/>
      <c r="S18"/>
      <c r="T18"/>
      <c r="U18"/>
      <c r="V18"/>
      <c r="W18"/>
      <c r="X18"/>
    </row>
    <row r="19" spans="1:24" s="7" customFormat="1" ht="25.5" x14ac:dyDescent="0.2">
      <c r="A19" s="3">
        <v>11</v>
      </c>
      <c r="B19" s="9"/>
      <c r="C19" s="8"/>
      <c r="D19" s="2" t="s">
        <v>24</v>
      </c>
      <c r="E19" s="6">
        <v>25</v>
      </c>
      <c r="F19" s="6">
        <v>5</v>
      </c>
      <c r="G19" s="22">
        <v>40</v>
      </c>
      <c r="H19" s="30">
        <v>5</v>
      </c>
      <c r="I19" s="23">
        <f t="shared" si="1"/>
        <v>1.6</v>
      </c>
      <c r="J19" s="22">
        <v>40</v>
      </c>
      <c r="K19" s="22"/>
      <c r="L19" s="30"/>
      <c r="M19" s="22">
        <v>20</v>
      </c>
      <c r="N19" s="22">
        <v>0</v>
      </c>
      <c r="O19" s="30"/>
      <c r="P19" s="27">
        <v>5</v>
      </c>
      <c r="Q19" s="7">
        <f t="shared" si="0"/>
        <v>40</v>
      </c>
      <c r="R19"/>
      <c r="S19"/>
      <c r="T19"/>
      <c r="U19"/>
      <c r="V19"/>
      <c r="W19"/>
      <c r="X19"/>
    </row>
    <row r="20" spans="1:24" s="7" customFormat="1" x14ac:dyDescent="0.2">
      <c r="A20" s="3">
        <v>12</v>
      </c>
      <c r="B20" s="9"/>
      <c r="C20" s="8"/>
      <c r="D20" s="2" t="s">
        <v>25</v>
      </c>
      <c r="E20" s="6">
        <v>20</v>
      </c>
      <c r="F20" s="6">
        <v>4</v>
      </c>
      <c r="G20" s="22">
        <v>73</v>
      </c>
      <c r="H20" s="30">
        <v>6</v>
      </c>
      <c r="I20" s="23">
        <f t="shared" si="1"/>
        <v>3.65</v>
      </c>
      <c r="J20" s="22">
        <v>30</v>
      </c>
      <c r="K20" s="22">
        <v>1</v>
      </c>
      <c r="L20" s="30">
        <v>1</v>
      </c>
      <c r="M20" s="22">
        <v>25</v>
      </c>
      <c r="N20" s="22">
        <v>12</v>
      </c>
      <c r="O20" s="30">
        <v>6</v>
      </c>
      <c r="P20" s="27">
        <v>6</v>
      </c>
      <c r="Q20" s="7">
        <f t="shared" si="0"/>
        <v>86</v>
      </c>
      <c r="R20"/>
      <c r="S20"/>
      <c r="T20"/>
      <c r="U20"/>
      <c r="V20"/>
      <c r="W20"/>
      <c r="X20"/>
    </row>
    <row r="21" spans="1:24" s="7" customFormat="1" x14ac:dyDescent="0.2">
      <c r="A21" s="3">
        <v>13</v>
      </c>
      <c r="B21" s="9"/>
      <c r="C21" s="8"/>
      <c r="D21" s="2" t="s">
        <v>40</v>
      </c>
      <c r="E21" s="6">
        <v>15</v>
      </c>
      <c r="F21" s="6">
        <v>3</v>
      </c>
      <c r="G21" s="22">
        <v>23</v>
      </c>
      <c r="H21" s="30">
        <v>5</v>
      </c>
      <c r="I21" s="23">
        <f t="shared" si="1"/>
        <v>1.5333333333333334</v>
      </c>
      <c r="J21" s="22">
        <v>5</v>
      </c>
      <c r="K21" s="22"/>
      <c r="L21" s="30"/>
      <c r="M21" s="22"/>
      <c r="N21" s="22">
        <v>0</v>
      </c>
      <c r="O21" s="30"/>
      <c r="P21" s="27">
        <v>2</v>
      </c>
      <c r="Q21" s="7">
        <f t="shared" si="0"/>
        <v>23</v>
      </c>
      <c r="R21"/>
      <c r="S21"/>
      <c r="T21"/>
      <c r="U21"/>
      <c r="V21"/>
      <c r="W21"/>
      <c r="X21"/>
    </row>
    <row r="22" spans="1:24" x14ac:dyDescent="0.2">
      <c r="A22" s="3">
        <v>14</v>
      </c>
      <c r="D22" s="2" t="s">
        <v>39</v>
      </c>
      <c r="E22" s="3">
        <v>15</v>
      </c>
      <c r="F22" s="6">
        <v>3</v>
      </c>
      <c r="G22" s="3">
        <v>36</v>
      </c>
      <c r="H22" s="31">
        <v>3</v>
      </c>
      <c r="I22" s="23">
        <f t="shared" si="1"/>
        <v>2.4</v>
      </c>
      <c r="J22" s="3">
        <v>40</v>
      </c>
      <c r="K22" s="22"/>
      <c r="L22" s="30"/>
      <c r="M22" s="22">
        <v>25</v>
      </c>
      <c r="N22" s="22">
        <v>3</v>
      </c>
      <c r="O22" s="30">
        <v>2</v>
      </c>
      <c r="P22" s="27"/>
      <c r="Q22" s="7">
        <f t="shared" si="0"/>
        <v>39</v>
      </c>
      <c r="R22"/>
      <c r="S22"/>
      <c r="T22"/>
      <c r="U22"/>
      <c r="V22"/>
      <c r="W22"/>
      <c r="X22"/>
    </row>
    <row r="23" spans="1:24" ht="25.5" x14ac:dyDescent="0.2">
      <c r="A23" s="3">
        <v>15</v>
      </c>
      <c r="D23" s="2" t="s">
        <v>41</v>
      </c>
      <c r="E23" s="3">
        <v>15</v>
      </c>
      <c r="F23" s="6">
        <v>3</v>
      </c>
      <c r="G23" s="3">
        <v>20</v>
      </c>
      <c r="H23" s="31">
        <v>5</v>
      </c>
      <c r="I23" s="23">
        <f t="shared" si="1"/>
        <v>1.3333333333333333</v>
      </c>
      <c r="J23" s="3">
        <v>10</v>
      </c>
      <c r="K23" s="22"/>
      <c r="L23" s="30"/>
      <c r="M23" s="22"/>
      <c r="N23" s="22">
        <v>0</v>
      </c>
      <c r="O23" s="30"/>
      <c r="P23" s="27">
        <v>2</v>
      </c>
      <c r="Q23" s="7">
        <f t="shared" si="0"/>
        <v>20</v>
      </c>
      <c r="R23"/>
      <c r="S23"/>
      <c r="T23"/>
      <c r="U23"/>
      <c r="V23"/>
      <c r="W23"/>
      <c r="X23"/>
    </row>
    <row r="24" spans="1:24" ht="25.5" x14ac:dyDescent="0.2">
      <c r="A24" s="3">
        <v>16</v>
      </c>
      <c r="D24" s="2" t="s">
        <v>27</v>
      </c>
      <c r="E24" s="3">
        <v>25</v>
      </c>
      <c r="F24" s="6">
        <v>5</v>
      </c>
      <c r="G24" s="3">
        <v>34</v>
      </c>
      <c r="H24" s="31">
        <v>4</v>
      </c>
      <c r="I24" s="23">
        <f t="shared" si="1"/>
        <v>1.36</v>
      </c>
      <c r="J24" s="3">
        <v>5</v>
      </c>
      <c r="K24" s="22"/>
      <c r="L24" s="30"/>
      <c r="M24" s="22"/>
      <c r="N24" s="22">
        <v>0</v>
      </c>
      <c r="O24" s="30"/>
      <c r="P24" s="27">
        <v>1</v>
      </c>
      <c r="Q24" s="7">
        <f t="shared" si="0"/>
        <v>34</v>
      </c>
    </row>
    <row r="25" spans="1:24" ht="25.5" x14ac:dyDescent="0.2">
      <c r="A25" s="3">
        <v>17</v>
      </c>
      <c r="D25" s="2" t="s">
        <v>28</v>
      </c>
      <c r="E25" s="3">
        <v>10</v>
      </c>
      <c r="F25" s="6">
        <v>2</v>
      </c>
      <c r="G25" s="3">
        <v>300</v>
      </c>
      <c r="H25" s="31">
        <v>13</v>
      </c>
      <c r="I25" s="23">
        <f t="shared" si="1"/>
        <v>30</v>
      </c>
      <c r="J25" s="3">
        <v>60</v>
      </c>
      <c r="K25" s="22"/>
      <c r="L25" s="30"/>
      <c r="M25" s="22"/>
      <c r="N25" s="22">
        <v>2</v>
      </c>
      <c r="O25" s="30">
        <v>1</v>
      </c>
      <c r="P25" s="27">
        <v>5</v>
      </c>
      <c r="Q25" s="7">
        <f t="shared" si="0"/>
        <v>302</v>
      </c>
    </row>
    <row r="26" spans="1:24" ht="25.5" x14ac:dyDescent="0.2">
      <c r="A26" s="3">
        <v>18</v>
      </c>
      <c r="D26" s="2" t="s">
        <v>29</v>
      </c>
      <c r="E26" s="3"/>
      <c r="F26" s="6"/>
      <c r="G26" s="3">
        <v>0</v>
      </c>
      <c r="H26" s="31">
        <v>0</v>
      </c>
      <c r="I26" s="23" t="str">
        <f t="shared" si="1"/>
        <v xml:space="preserve"> </v>
      </c>
      <c r="J26" s="3">
        <v>25</v>
      </c>
      <c r="K26" s="22">
        <v>22</v>
      </c>
      <c r="L26" s="30">
        <v>4</v>
      </c>
      <c r="M26" s="22"/>
      <c r="N26" s="22">
        <v>0</v>
      </c>
      <c r="O26" s="30"/>
      <c r="P26" s="27"/>
      <c r="Q26" s="7">
        <f t="shared" si="0"/>
        <v>22</v>
      </c>
    </row>
    <row r="27" spans="1:24" ht="25.5" x14ac:dyDescent="0.2">
      <c r="A27" s="3">
        <v>19</v>
      </c>
      <c r="D27" s="2" t="s">
        <v>30</v>
      </c>
      <c r="E27" s="3"/>
      <c r="F27" s="6"/>
      <c r="G27" s="3">
        <v>0</v>
      </c>
      <c r="H27" s="31">
        <v>0</v>
      </c>
      <c r="I27" s="23"/>
      <c r="J27" s="3"/>
      <c r="K27" s="22"/>
      <c r="L27" s="30"/>
      <c r="M27" s="22">
        <v>50</v>
      </c>
      <c r="N27" s="22">
        <v>3</v>
      </c>
      <c r="O27" s="30">
        <v>1</v>
      </c>
      <c r="P27" s="27"/>
      <c r="Q27" s="7">
        <f t="shared" si="0"/>
        <v>3</v>
      </c>
    </row>
    <row r="28" spans="1:24" ht="25.5" x14ac:dyDescent="0.2">
      <c r="A28" s="3">
        <v>20</v>
      </c>
      <c r="D28" s="2" t="s">
        <v>31</v>
      </c>
      <c r="E28" s="3">
        <v>10</v>
      </c>
      <c r="F28" s="6">
        <v>2</v>
      </c>
      <c r="G28" s="3">
        <v>430</v>
      </c>
      <c r="H28" s="31">
        <v>13</v>
      </c>
      <c r="I28" s="23">
        <f>IF(G28=0," ",G28/E28)</f>
        <v>43</v>
      </c>
      <c r="J28" s="3">
        <v>50</v>
      </c>
      <c r="K28" s="22">
        <v>13</v>
      </c>
      <c r="L28" s="30">
        <v>9</v>
      </c>
      <c r="M28" s="22"/>
      <c r="N28" s="22">
        <v>0</v>
      </c>
      <c r="O28" s="30"/>
      <c r="P28" s="27">
        <v>7</v>
      </c>
      <c r="Q28" s="7">
        <f t="shared" si="0"/>
        <v>443</v>
      </c>
    </row>
    <row r="29" spans="1:24" ht="25.5" x14ac:dyDescent="0.2">
      <c r="A29" s="3">
        <v>21</v>
      </c>
      <c r="D29" s="2" t="s">
        <v>32</v>
      </c>
      <c r="E29" s="3">
        <v>15</v>
      </c>
      <c r="F29" s="6">
        <v>3</v>
      </c>
      <c r="G29" s="3">
        <v>114</v>
      </c>
      <c r="H29" s="31">
        <v>9</v>
      </c>
      <c r="I29" s="23">
        <f>IF(G29=0," ",G29/E29)</f>
        <v>7.6</v>
      </c>
      <c r="J29" s="3">
        <v>70</v>
      </c>
      <c r="K29" s="22">
        <v>1</v>
      </c>
      <c r="L29" s="30">
        <v>1</v>
      </c>
      <c r="M29" s="22">
        <v>20</v>
      </c>
      <c r="N29" s="22">
        <v>4</v>
      </c>
      <c r="O29" s="30">
        <v>1</v>
      </c>
      <c r="P29" s="27">
        <v>5</v>
      </c>
      <c r="Q29" s="7">
        <f t="shared" si="0"/>
        <v>119</v>
      </c>
    </row>
    <row r="30" spans="1:24" x14ac:dyDescent="0.2">
      <c r="A30" s="111" t="s">
        <v>1</v>
      </c>
      <c r="B30" s="111"/>
      <c r="C30" s="111"/>
      <c r="D30" s="111"/>
      <c r="E30" s="3">
        <f>SUM(E9:E29)</f>
        <v>420</v>
      </c>
      <c r="F30" s="3">
        <f>SUM(F9:F29)</f>
        <v>84</v>
      </c>
      <c r="G30" s="3">
        <f>SUM(G9:G29)</f>
        <v>1980</v>
      </c>
      <c r="H30" s="32">
        <f>SUM(H9:H29)</f>
        <v>171</v>
      </c>
      <c r="I30" s="12">
        <f>G30/E30</f>
        <v>4.7142857142857144</v>
      </c>
      <c r="J30" s="3">
        <f t="shared" ref="J30:Q30" si="2">SUM(J9:J29)</f>
        <v>545</v>
      </c>
      <c r="K30" s="3">
        <f t="shared" si="2"/>
        <v>44</v>
      </c>
      <c r="L30" s="32">
        <f t="shared" si="2"/>
        <v>18</v>
      </c>
      <c r="M30" s="3">
        <f t="shared" si="2"/>
        <v>210</v>
      </c>
      <c r="N30" s="3">
        <f t="shared" si="2"/>
        <v>30</v>
      </c>
      <c r="O30" s="32">
        <f t="shared" si="2"/>
        <v>13</v>
      </c>
      <c r="P30" s="8">
        <f t="shared" si="2"/>
        <v>80</v>
      </c>
      <c r="Q30" s="8">
        <f t="shared" si="2"/>
        <v>2054</v>
      </c>
    </row>
    <row r="31" spans="1:24" ht="13.5" customHeight="1" x14ac:dyDescent="0.2">
      <c r="B31" s="10"/>
      <c r="D31" s="8"/>
      <c r="E31" s="21"/>
      <c r="J31" s="131" t="s">
        <v>35</v>
      </c>
      <c r="K31" s="131"/>
      <c r="L31" s="131"/>
      <c r="M31" s="131"/>
      <c r="N31" s="20">
        <f>Q30</f>
        <v>2054</v>
      </c>
      <c r="O31" s="20"/>
    </row>
  </sheetData>
  <mergeCells count="21">
    <mergeCell ref="O6:O8"/>
    <mergeCell ref="J5:O5"/>
    <mergeCell ref="I7:I8"/>
    <mergeCell ref="A1:M1"/>
    <mergeCell ref="A2:M2"/>
    <mergeCell ref="E7:F7"/>
    <mergeCell ref="G7:G8"/>
    <mergeCell ref="E5:I6"/>
    <mergeCell ref="B5:B6"/>
    <mergeCell ref="A5:A8"/>
    <mergeCell ref="A3:G3"/>
    <mergeCell ref="I3:M3"/>
    <mergeCell ref="H7:H8"/>
    <mergeCell ref="A30:D30"/>
    <mergeCell ref="J31:M31"/>
    <mergeCell ref="J6:J8"/>
    <mergeCell ref="M6:N7"/>
    <mergeCell ref="L6:L8"/>
    <mergeCell ref="K6:K8"/>
    <mergeCell ref="D5:D8"/>
    <mergeCell ref="C5:C7"/>
  </mergeCells>
  <phoneticPr fontId="2" type="noConversion"/>
  <printOptions horizontalCentered="1"/>
  <pageMargins left="0.31" right="0.31" top="0.37" bottom="0.39370078740157483" header="0.70866141732283472" footer="0.23622047244094491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Zeros="0" topLeftCell="A4" workbookViewId="0">
      <selection activeCell="H7" sqref="H7:H8"/>
    </sheetView>
  </sheetViews>
  <sheetFormatPr defaultRowHeight="12.75" x14ac:dyDescent="0.2"/>
  <cols>
    <col min="1" max="1" width="4.42578125" style="8" customWidth="1"/>
    <col min="2" max="2" width="47.5703125" style="10" customWidth="1"/>
    <col min="3" max="3" width="5.7109375" style="8" bestFit="1" customWidth="1"/>
    <col min="4" max="4" width="11.140625" style="8" bestFit="1" customWidth="1"/>
    <col min="5" max="5" width="6.42578125" style="8" customWidth="1"/>
    <col min="6" max="6" width="11.140625" style="8" customWidth="1"/>
    <col min="7" max="7" width="10.140625" style="11" bestFit="1" customWidth="1"/>
    <col min="8" max="8" width="11.7109375" style="11" customWidth="1"/>
    <col min="9" max="9" width="6.140625" style="11" customWidth="1"/>
    <col min="10" max="10" width="5.7109375" style="11" bestFit="1" customWidth="1"/>
    <col min="11" max="11" width="15.42578125" style="8" bestFit="1" customWidth="1"/>
    <col min="12" max="12" width="6.140625" style="8" customWidth="1"/>
    <col min="13" max="16384" width="9.140625" style="8"/>
  </cols>
  <sheetData>
    <row r="1" spans="1:14" customFormat="1" ht="23.25" x14ac:dyDescent="0.35">
      <c r="A1" s="137" t="s">
        <v>10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28"/>
      <c r="M1" s="4"/>
      <c r="N1" s="4"/>
    </row>
    <row r="2" spans="1:14" customFormat="1" ht="23.25" customHeight="1" x14ac:dyDescent="0.2">
      <c r="A2" s="138" t="s">
        <v>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29"/>
      <c r="M2" s="5"/>
      <c r="N2" s="1"/>
    </row>
    <row r="3" spans="1:14" s="18" customFormat="1" ht="23.25" x14ac:dyDescent="0.2">
      <c r="A3" s="139" t="s">
        <v>15</v>
      </c>
      <c r="B3" s="139"/>
      <c r="C3" s="139"/>
      <c r="D3" s="139"/>
      <c r="E3" s="139"/>
      <c r="F3" s="139"/>
      <c r="G3" s="140">
        <f ca="1">TODAY()</f>
        <v>42943</v>
      </c>
      <c r="H3" s="140"/>
      <c r="I3" s="140"/>
      <c r="J3" s="140"/>
      <c r="K3" s="140"/>
      <c r="L3" s="16"/>
      <c r="M3" s="17"/>
      <c r="N3" s="17"/>
    </row>
    <row r="4" spans="1:14" customFormat="1" ht="15.75" customHeight="1" x14ac:dyDescent="0.2">
      <c r="A4" s="15"/>
      <c r="B4" s="15"/>
      <c r="C4" s="14"/>
      <c r="D4" s="14"/>
      <c r="E4" s="14"/>
      <c r="F4" s="14"/>
      <c r="G4" s="16"/>
      <c r="H4" s="16"/>
      <c r="I4" s="16"/>
      <c r="J4" s="16"/>
      <c r="K4" s="16"/>
      <c r="L4" s="16"/>
      <c r="M4" s="1"/>
      <c r="N4" s="1"/>
    </row>
    <row r="5" spans="1:14" s="7" customFormat="1" ht="12.75" customHeight="1" x14ac:dyDescent="0.2">
      <c r="A5" s="91" t="s">
        <v>2</v>
      </c>
      <c r="B5" s="122" t="s">
        <v>0</v>
      </c>
      <c r="C5" s="93" t="s">
        <v>5</v>
      </c>
      <c r="D5" s="94"/>
      <c r="E5" s="94"/>
      <c r="F5" s="95"/>
      <c r="G5" s="99" t="s">
        <v>6</v>
      </c>
      <c r="H5" s="99"/>
      <c r="I5" s="99"/>
      <c r="J5" s="99"/>
      <c r="K5" s="99"/>
      <c r="L5" s="99"/>
    </row>
    <row r="6" spans="1:14" s="7" customFormat="1" ht="12.75" customHeight="1" x14ac:dyDescent="0.2">
      <c r="A6" s="92"/>
      <c r="B6" s="122"/>
      <c r="C6" s="96"/>
      <c r="D6" s="97"/>
      <c r="E6" s="97"/>
      <c r="F6" s="98"/>
      <c r="G6" s="99" t="s">
        <v>7</v>
      </c>
      <c r="H6" s="99" t="s">
        <v>8</v>
      </c>
      <c r="I6" s="142" t="s">
        <v>43</v>
      </c>
      <c r="J6" s="99" t="s">
        <v>9</v>
      </c>
      <c r="K6" s="99"/>
      <c r="L6" s="99"/>
    </row>
    <row r="7" spans="1:14" s="7" customFormat="1" ht="27.75" customHeight="1" x14ac:dyDescent="0.2">
      <c r="A7" s="102"/>
      <c r="B7" s="122"/>
      <c r="C7" s="6" t="s">
        <v>7</v>
      </c>
      <c r="D7" s="6" t="s">
        <v>8</v>
      </c>
      <c r="E7" s="33" t="s">
        <v>43</v>
      </c>
      <c r="F7" s="13" t="s">
        <v>12</v>
      </c>
      <c r="G7" s="99"/>
      <c r="H7" s="99"/>
      <c r="I7" s="142"/>
      <c r="J7" s="6" t="s">
        <v>7</v>
      </c>
      <c r="K7" s="6" t="s">
        <v>8</v>
      </c>
      <c r="L7" s="33" t="s">
        <v>43</v>
      </c>
    </row>
    <row r="8" spans="1:14" ht="25.5" x14ac:dyDescent="0.2">
      <c r="A8" s="3">
        <v>1</v>
      </c>
      <c r="B8" s="2" t="s">
        <v>33</v>
      </c>
      <c r="C8" s="6"/>
      <c r="D8" s="6"/>
      <c r="E8" s="33"/>
      <c r="F8" s="6" t="str">
        <f>IF(D8=0," ",D8/B8)</f>
        <v xml:space="preserve"> </v>
      </c>
      <c r="G8" s="6"/>
      <c r="H8" s="6"/>
      <c r="I8" s="33"/>
      <c r="J8" s="6">
        <v>50</v>
      </c>
      <c r="K8" s="6"/>
      <c r="L8" s="33"/>
    </row>
    <row r="9" spans="1:14" x14ac:dyDescent="0.2">
      <c r="A9" s="3">
        <v>2</v>
      </c>
      <c r="B9" s="2" t="s">
        <v>16</v>
      </c>
      <c r="C9" s="6">
        <v>10</v>
      </c>
      <c r="D9" s="6">
        <v>16</v>
      </c>
      <c r="E9" s="33">
        <v>13</v>
      </c>
      <c r="F9" s="24">
        <f t="shared" ref="F9:F26" si="0">IF(D9=0," ",D9/C9)</f>
        <v>1.6</v>
      </c>
      <c r="G9" s="6">
        <v>12</v>
      </c>
      <c r="H9" s="6">
        <v>0</v>
      </c>
      <c r="I9" s="33"/>
      <c r="J9" s="6"/>
      <c r="K9" s="6">
        <v>0</v>
      </c>
      <c r="L9" s="33">
        <v>0</v>
      </c>
      <c r="M9" s="8">
        <f t="shared" ref="M9:M26" si="1">D9+H9+K9</f>
        <v>16</v>
      </c>
      <c r="N9" s="8">
        <f t="shared" ref="N9:N26" si="2">K9</f>
        <v>0</v>
      </c>
    </row>
    <row r="10" spans="1:14" s="7" customFormat="1" x14ac:dyDescent="0.2">
      <c r="A10" s="3">
        <v>3</v>
      </c>
      <c r="B10" s="2" t="s">
        <v>17</v>
      </c>
      <c r="C10" s="6">
        <v>10</v>
      </c>
      <c r="D10" s="6">
        <v>18</v>
      </c>
      <c r="E10" s="33">
        <v>15</v>
      </c>
      <c r="F10" s="24">
        <f t="shared" si="0"/>
        <v>1.8</v>
      </c>
      <c r="G10" s="6">
        <v>15</v>
      </c>
      <c r="H10" s="6">
        <v>0</v>
      </c>
      <c r="I10" s="33"/>
      <c r="J10" s="6"/>
      <c r="K10" s="6">
        <v>0</v>
      </c>
      <c r="L10" s="33">
        <v>0</v>
      </c>
      <c r="M10" s="8">
        <f t="shared" si="1"/>
        <v>18</v>
      </c>
      <c r="N10" s="8">
        <f t="shared" si="2"/>
        <v>0</v>
      </c>
    </row>
    <row r="11" spans="1:14" s="7" customFormat="1" x14ac:dyDescent="0.2">
      <c r="A11" s="3">
        <v>4</v>
      </c>
      <c r="B11" s="2" t="s">
        <v>18</v>
      </c>
      <c r="C11" s="6"/>
      <c r="D11" s="6">
        <v>0</v>
      </c>
      <c r="E11" s="33">
        <v>0</v>
      </c>
      <c r="F11" s="24" t="str">
        <f t="shared" si="0"/>
        <v xml:space="preserve"> </v>
      </c>
      <c r="G11" s="6"/>
      <c r="H11" s="6">
        <v>0</v>
      </c>
      <c r="I11" s="33"/>
      <c r="J11" s="6">
        <v>161</v>
      </c>
      <c r="K11" s="6">
        <v>86</v>
      </c>
      <c r="L11" s="33">
        <v>61</v>
      </c>
      <c r="M11" s="8">
        <f t="shared" si="1"/>
        <v>86</v>
      </c>
      <c r="N11" s="8">
        <f t="shared" si="2"/>
        <v>86</v>
      </c>
    </row>
    <row r="12" spans="1:14" s="7" customFormat="1" x14ac:dyDescent="0.2">
      <c r="A12" s="3">
        <v>5</v>
      </c>
      <c r="B12" s="2" t="s">
        <v>19</v>
      </c>
      <c r="C12" s="6"/>
      <c r="D12" s="6">
        <v>0</v>
      </c>
      <c r="E12" s="33">
        <v>0</v>
      </c>
      <c r="F12" s="24" t="str">
        <f t="shared" si="0"/>
        <v xml:space="preserve"> </v>
      </c>
      <c r="G12" s="6"/>
      <c r="H12" s="6">
        <v>0</v>
      </c>
      <c r="I12" s="33"/>
      <c r="J12" s="6">
        <v>15</v>
      </c>
      <c r="K12" s="6">
        <v>14</v>
      </c>
      <c r="L12" s="33">
        <v>8</v>
      </c>
      <c r="M12" s="8">
        <f t="shared" si="1"/>
        <v>14</v>
      </c>
      <c r="N12" s="8">
        <f t="shared" si="2"/>
        <v>14</v>
      </c>
    </row>
    <row r="13" spans="1:14" s="7" customFormat="1" x14ac:dyDescent="0.2">
      <c r="A13" s="3">
        <v>6</v>
      </c>
      <c r="B13" s="2" t="s">
        <v>20</v>
      </c>
      <c r="C13" s="6">
        <v>10</v>
      </c>
      <c r="D13" s="6">
        <v>61</v>
      </c>
      <c r="E13" s="33">
        <v>45</v>
      </c>
      <c r="F13" s="24">
        <f t="shared" si="0"/>
        <v>6.1</v>
      </c>
      <c r="G13" s="6">
        <v>35</v>
      </c>
      <c r="H13" s="6">
        <v>0</v>
      </c>
      <c r="I13" s="33"/>
      <c r="J13" s="6"/>
      <c r="K13" s="6">
        <v>0</v>
      </c>
      <c r="L13" s="33">
        <v>0</v>
      </c>
      <c r="M13" s="8">
        <f t="shared" si="1"/>
        <v>61</v>
      </c>
      <c r="N13" s="8">
        <f t="shared" si="2"/>
        <v>0</v>
      </c>
    </row>
    <row r="14" spans="1:14" s="7" customFormat="1" x14ac:dyDescent="0.2">
      <c r="A14" s="3">
        <v>7</v>
      </c>
      <c r="B14" s="2" t="s">
        <v>21</v>
      </c>
      <c r="C14" s="6">
        <v>15</v>
      </c>
      <c r="D14" s="6">
        <v>12</v>
      </c>
      <c r="E14" s="33">
        <v>6</v>
      </c>
      <c r="F14" s="24">
        <f t="shared" si="0"/>
        <v>0.8</v>
      </c>
      <c r="G14" s="6">
        <v>13</v>
      </c>
      <c r="H14" s="6">
        <v>0</v>
      </c>
      <c r="I14" s="33"/>
      <c r="J14" s="6"/>
      <c r="K14" s="6">
        <v>1</v>
      </c>
      <c r="L14" s="33">
        <v>0</v>
      </c>
      <c r="M14" s="8">
        <f t="shared" si="1"/>
        <v>13</v>
      </c>
      <c r="N14" s="8">
        <f t="shared" si="2"/>
        <v>1</v>
      </c>
    </row>
    <row r="15" spans="1:14" s="7" customFormat="1" x14ac:dyDescent="0.2">
      <c r="A15" s="3">
        <v>8</v>
      </c>
      <c r="B15" s="2" t="s">
        <v>22</v>
      </c>
      <c r="C15" s="6">
        <v>5</v>
      </c>
      <c r="D15" s="6">
        <v>14</v>
      </c>
      <c r="E15" s="33">
        <v>9</v>
      </c>
      <c r="F15" s="24">
        <f t="shared" si="0"/>
        <v>2.8</v>
      </c>
      <c r="G15" s="6">
        <v>20</v>
      </c>
      <c r="H15" s="6">
        <v>1</v>
      </c>
      <c r="I15" s="33"/>
      <c r="J15" s="6">
        <v>60</v>
      </c>
      <c r="K15" s="6">
        <v>24</v>
      </c>
      <c r="L15" s="33">
        <v>22</v>
      </c>
      <c r="M15" s="8">
        <f t="shared" si="1"/>
        <v>39</v>
      </c>
      <c r="N15" s="8">
        <f t="shared" si="2"/>
        <v>24</v>
      </c>
    </row>
    <row r="16" spans="1:14" s="7" customFormat="1" ht="25.5" x14ac:dyDescent="0.2">
      <c r="A16" s="3">
        <v>9</v>
      </c>
      <c r="B16" s="2" t="s">
        <v>23</v>
      </c>
      <c r="C16" s="6">
        <v>4</v>
      </c>
      <c r="D16" s="6">
        <v>39</v>
      </c>
      <c r="E16" s="33">
        <v>23</v>
      </c>
      <c r="F16" s="24">
        <f t="shared" si="0"/>
        <v>9.75</v>
      </c>
      <c r="G16" s="6">
        <v>40</v>
      </c>
      <c r="H16" s="6">
        <v>16</v>
      </c>
      <c r="I16" s="33"/>
      <c r="J16" s="6"/>
      <c r="K16" s="6">
        <v>0</v>
      </c>
      <c r="L16" s="33">
        <v>0</v>
      </c>
      <c r="M16" s="8">
        <f t="shared" si="1"/>
        <v>55</v>
      </c>
      <c r="N16" s="8">
        <f t="shared" si="2"/>
        <v>0</v>
      </c>
    </row>
    <row r="17" spans="1:14" s="7" customFormat="1" ht="25.5" x14ac:dyDescent="0.2">
      <c r="A17" s="3">
        <v>10</v>
      </c>
      <c r="B17" s="2" t="s">
        <v>24</v>
      </c>
      <c r="C17" s="6"/>
      <c r="D17" s="6">
        <v>0</v>
      </c>
      <c r="E17" s="33">
        <v>0</v>
      </c>
      <c r="F17" s="24" t="str">
        <f t="shared" si="0"/>
        <v xml:space="preserve"> </v>
      </c>
      <c r="G17" s="6"/>
      <c r="H17" s="6">
        <v>0</v>
      </c>
      <c r="I17" s="33"/>
      <c r="J17" s="6">
        <v>25</v>
      </c>
      <c r="K17" s="6">
        <v>19</v>
      </c>
      <c r="L17" s="33">
        <v>16</v>
      </c>
      <c r="M17" s="8">
        <f t="shared" si="1"/>
        <v>19</v>
      </c>
      <c r="N17" s="8">
        <f t="shared" si="2"/>
        <v>19</v>
      </c>
    </row>
    <row r="18" spans="1:14" s="7" customFormat="1" x14ac:dyDescent="0.2">
      <c r="A18" s="3">
        <v>11</v>
      </c>
      <c r="B18" s="2" t="s">
        <v>25</v>
      </c>
      <c r="C18" s="6">
        <v>10</v>
      </c>
      <c r="D18" s="6">
        <v>51</v>
      </c>
      <c r="E18" s="33">
        <v>37</v>
      </c>
      <c r="F18" s="24">
        <f t="shared" si="0"/>
        <v>5.0999999999999996</v>
      </c>
      <c r="G18" s="6">
        <v>40</v>
      </c>
      <c r="H18" s="6">
        <v>1</v>
      </c>
      <c r="I18" s="33">
        <v>1</v>
      </c>
      <c r="J18" s="6">
        <v>100</v>
      </c>
      <c r="K18" s="6">
        <v>81</v>
      </c>
      <c r="L18" s="33">
        <v>69</v>
      </c>
      <c r="M18" s="8">
        <f t="shared" si="1"/>
        <v>133</v>
      </c>
      <c r="N18" s="8">
        <f t="shared" si="2"/>
        <v>81</v>
      </c>
    </row>
    <row r="19" spans="1:14" s="7" customFormat="1" ht="38.25" x14ac:dyDescent="0.2">
      <c r="A19" s="3">
        <v>12</v>
      </c>
      <c r="B19" s="2" t="s">
        <v>34</v>
      </c>
      <c r="C19" s="6">
        <v>5</v>
      </c>
      <c r="D19" s="6">
        <v>6</v>
      </c>
      <c r="E19" s="33">
        <v>5</v>
      </c>
      <c r="F19" s="24">
        <f t="shared" si="0"/>
        <v>1.2</v>
      </c>
      <c r="G19" s="6">
        <v>20</v>
      </c>
      <c r="H19" s="6">
        <v>1</v>
      </c>
      <c r="I19" s="33">
        <v>1</v>
      </c>
      <c r="J19" s="6">
        <v>50</v>
      </c>
      <c r="K19" s="6">
        <v>9</v>
      </c>
      <c r="L19" s="33">
        <v>9</v>
      </c>
      <c r="M19" s="8">
        <f t="shared" si="1"/>
        <v>16</v>
      </c>
      <c r="N19" s="8">
        <f t="shared" si="2"/>
        <v>9</v>
      </c>
    </row>
    <row r="20" spans="1:14" s="7" customFormat="1" ht="25.5" x14ac:dyDescent="0.2">
      <c r="A20" s="3">
        <v>13</v>
      </c>
      <c r="B20" s="2" t="s">
        <v>26</v>
      </c>
      <c r="C20" s="6">
        <v>10</v>
      </c>
      <c r="D20" s="6">
        <v>17</v>
      </c>
      <c r="E20" s="33">
        <v>14</v>
      </c>
      <c r="F20" s="24">
        <f t="shared" si="0"/>
        <v>1.7</v>
      </c>
      <c r="G20" s="6">
        <v>15</v>
      </c>
      <c r="H20" s="6">
        <v>0</v>
      </c>
      <c r="I20" s="33"/>
      <c r="J20" s="6"/>
      <c r="K20" s="6">
        <v>0</v>
      </c>
      <c r="L20" s="33">
        <v>0</v>
      </c>
      <c r="M20" s="8">
        <f t="shared" si="1"/>
        <v>17</v>
      </c>
      <c r="N20" s="8">
        <f t="shared" si="2"/>
        <v>0</v>
      </c>
    </row>
    <row r="21" spans="1:14" s="7" customFormat="1" ht="25.5" x14ac:dyDescent="0.2">
      <c r="A21" s="3">
        <v>14</v>
      </c>
      <c r="B21" s="2" t="s">
        <v>27</v>
      </c>
      <c r="C21" s="6"/>
      <c r="D21" s="6">
        <v>0</v>
      </c>
      <c r="E21" s="33">
        <v>0</v>
      </c>
      <c r="F21" s="24" t="str">
        <f t="shared" si="0"/>
        <v xml:space="preserve"> </v>
      </c>
      <c r="G21" s="6"/>
      <c r="H21" s="6">
        <v>0</v>
      </c>
      <c r="I21" s="33"/>
      <c r="J21" s="6">
        <v>26</v>
      </c>
      <c r="K21" s="6">
        <v>18</v>
      </c>
      <c r="L21" s="33">
        <v>14</v>
      </c>
      <c r="M21" s="8">
        <f t="shared" si="1"/>
        <v>18</v>
      </c>
      <c r="N21" s="8">
        <f t="shared" si="2"/>
        <v>18</v>
      </c>
    </row>
    <row r="22" spans="1:14" s="7" customFormat="1" ht="25.5" x14ac:dyDescent="0.2">
      <c r="A22" s="3">
        <v>15</v>
      </c>
      <c r="B22" s="2" t="s">
        <v>28</v>
      </c>
      <c r="C22" s="6">
        <v>3</v>
      </c>
      <c r="D22" s="6">
        <v>31</v>
      </c>
      <c r="E22" s="33">
        <v>22</v>
      </c>
      <c r="F22" s="24">
        <f t="shared" si="0"/>
        <v>10.333333333333334</v>
      </c>
      <c r="G22" s="6">
        <v>25</v>
      </c>
      <c r="H22" s="6">
        <v>0</v>
      </c>
      <c r="I22" s="33"/>
      <c r="J22" s="6">
        <v>50</v>
      </c>
      <c r="K22" s="6">
        <v>53</v>
      </c>
      <c r="L22" s="33">
        <v>45</v>
      </c>
      <c r="M22" s="8">
        <f t="shared" si="1"/>
        <v>84</v>
      </c>
      <c r="N22" s="8">
        <f t="shared" si="2"/>
        <v>53</v>
      </c>
    </row>
    <row r="23" spans="1:14" s="7" customFormat="1" ht="25.5" x14ac:dyDescent="0.2">
      <c r="A23" s="3">
        <v>16</v>
      </c>
      <c r="B23" s="2" t="s">
        <v>29</v>
      </c>
      <c r="C23" s="6"/>
      <c r="D23" s="6">
        <v>0</v>
      </c>
      <c r="E23" s="33">
        <v>0</v>
      </c>
      <c r="F23" s="24" t="str">
        <f t="shared" si="0"/>
        <v xml:space="preserve"> </v>
      </c>
      <c r="G23" s="6">
        <v>25</v>
      </c>
      <c r="H23" s="6">
        <v>14</v>
      </c>
      <c r="I23" s="33">
        <v>12</v>
      </c>
      <c r="J23" s="6"/>
      <c r="K23" s="6">
        <v>0</v>
      </c>
      <c r="L23" s="33">
        <v>0</v>
      </c>
      <c r="M23" s="8">
        <f t="shared" si="1"/>
        <v>14</v>
      </c>
      <c r="N23" s="8">
        <f t="shared" si="2"/>
        <v>0</v>
      </c>
    </row>
    <row r="24" spans="1:14" s="7" customFormat="1" ht="25.5" x14ac:dyDescent="0.2">
      <c r="A24" s="3">
        <v>17</v>
      </c>
      <c r="B24" s="2" t="s">
        <v>30</v>
      </c>
      <c r="C24" s="6"/>
      <c r="D24" s="6">
        <v>0</v>
      </c>
      <c r="E24" s="33">
        <v>0</v>
      </c>
      <c r="F24" s="24" t="str">
        <f t="shared" si="0"/>
        <v xml:space="preserve"> </v>
      </c>
      <c r="G24" s="6"/>
      <c r="H24" s="6">
        <v>0</v>
      </c>
      <c r="I24" s="33"/>
      <c r="J24" s="6">
        <v>120</v>
      </c>
      <c r="K24" s="6">
        <v>114</v>
      </c>
      <c r="L24" s="33">
        <v>86</v>
      </c>
      <c r="M24" s="8">
        <f t="shared" si="1"/>
        <v>114</v>
      </c>
      <c r="N24" s="8">
        <f t="shared" si="2"/>
        <v>114</v>
      </c>
    </row>
    <row r="25" spans="1:14" s="7" customFormat="1" ht="25.5" x14ac:dyDescent="0.2">
      <c r="A25" s="3">
        <v>18</v>
      </c>
      <c r="B25" s="2" t="s">
        <v>31</v>
      </c>
      <c r="C25" s="6">
        <v>3</v>
      </c>
      <c r="D25" s="6">
        <v>60</v>
      </c>
      <c r="E25" s="33">
        <v>41</v>
      </c>
      <c r="F25" s="24">
        <f t="shared" si="0"/>
        <v>20</v>
      </c>
      <c r="G25" s="6">
        <v>40</v>
      </c>
      <c r="H25" s="6">
        <v>0</v>
      </c>
      <c r="I25" s="33"/>
      <c r="J25" s="6"/>
      <c r="K25" s="6">
        <v>1</v>
      </c>
      <c r="L25" s="33">
        <v>0</v>
      </c>
      <c r="M25" s="8">
        <f t="shared" si="1"/>
        <v>61</v>
      </c>
      <c r="N25" s="8">
        <f t="shared" si="2"/>
        <v>1</v>
      </c>
    </row>
    <row r="26" spans="1:14" s="7" customFormat="1" ht="25.5" x14ac:dyDescent="0.2">
      <c r="A26" s="3">
        <v>19</v>
      </c>
      <c r="B26" s="2" t="s">
        <v>32</v>
      </c>
      <c r="C26" s="6">
        <v>10</v>
      </c>
      <c r="D26" s="6">
        <v>42</v>
      </c>
      <c r="E26" s="33">
        <v>38</v>
      </c>
      <c r="F26" s="24">
        <f t="shared" si="0"/>
        <v>4.2</v>
      </c>
      <c r="G26" s="6">
        <v>40</v>
      </c>
      <c r="H26" s="6">
        <v>0</v>
      </c>
      <c r="I26" s="33"/>
      <c r="J26" s="6">
        <v>100</v>
      </c>
      <c r="K26" s="6">
        <v>46</v>
      </c>
      <c r="L26" s="33">
        <v>39</v>
      </c>
      <c r="M26" s="8">
        <f t="shared" si="1"/>
        <v>88</v>
      </c>
      <c r="N26" s="8">
        <f t="shared" si="2"/>
        <v>46</v>
      </c>
    </row>
    <row r="27" spans="1:14" ht="15.75" x14ac:dyDescent="0.25">
      <c r="A27" s="125" t="s">
        <v>1</v>
      </c>
      <c r="B27" s="127"/>
      <c r="C27" s="19">
        <f>SUM(C8:C26)</f>
        <v>95</v>
      </c>
      <c r="D27" s="19">
        <f>SUM(D8:D26)</f>
        <v>367</v>
      </c>
      <c r="E27" s="34">
        <f>SUM(E8:E26)</f>
        <v>268</v>
      </c>
      <c r="F27" s="25">
        <f>AVERAGE(F8:F26)</f>
        <v>5.448611111111112</v>
      </c>
      <c r="G27" s="19">
        <f t="shared" ref="G27:L27" si="3">SUM(G8:G26)</f>
        <v>340</v>
      </c>
      <c r="H27" s="19">
        <f t="shared" si="3"/>
        <v>33</v>
      </c>
      <c r="I27" s="34">
        <f t="shared" si="3"/>
        <v>14</v>
      </c>
      <c r="J27" s="19">
        <f t="shared" si="3"/>
        <v>757</v>
      </c>
      <c r="K27" s="19">
        <f t="shared" si="3"/>
        <v>466</v>
      </c>
      <c r="L27" s="34">
        <f t="shared" si="3"/>
        <v>369</v>
      </c>
      <c r="M27" s="8">
        <f>SUM(M9:M26)</f>
        <v>866</v>
      </c>
      <c r="N27" s="8">
        <f>SUM(N9:N26)</f>
        <v>466</v>
      </c>
    </row>
    <row r="28" spans="1:14" ht="13.5" customHeight="1" x14ac:dyDescent="0.2">
      <c r="F28" s="21"/>
      <c r="G28" s="141" t="s">
        <v>35</v>
      </c>
      <c r="H28" s="141"/>
      <c r="I28" s="141"/>
      <c r="J28" s="141"/>
      <c r="K28" s="20">
        <f>M27</f>
        <v>866</v>
      </c>
      <c r="L28" s="20"/>
    </row>
  </sheetData>
  <mergeCells count="14">
    <mergeCell ref="A27:B27"/>
    <mergeCell ref="A5:A7"/>
    <mergeCell ref="C5:F6"/>
    <mergeCell ref="G28:J28"/>
    <mergeCell ref="G5:L5"/>
    <mergeCell ref="J6:L6"/>
    <mergeCell ref="I6:I7"/>
    <mergeCell ref="A1:K1"/>
    <mergeCell ref="A2:K2"/>
    <mergeCell ref="G6:G7"/>
    <mergeCell ref="H6:H7"/>
    <mergeCell ref="B5:B7"/>
    <mergeCell ref="A3:F3"/>
    <mergeCell ref="G3:K3"/>
  </mergeCells>
  <phoneticPr fontId="2" type="noConversion"/>
  <printOptions horizontalCentered="1"/>
  <pageMargins left="0.23622047244094491" right="0.19685039370078741" top="0.71" bottom="0.51181102362204722" header="0.74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ОЧНО без ВНЕБ</vt:lpstr>
      <vt:lpstr>ОЧНО-бакалавриат, специалит</vt:lpstr>
      <vt:lpstr>ОЧНО-ЗАОЧНО-бакалавр.,специ</vt:lpstr>
      <vt:lpstr>ЗАОЧНО-бакалавриат, специал</vt:lpstr>
      <vt:lpstr>магистратура</vt:lpstr>
      <vt:lpstr>аспирантура</vt:lpstr>
      <vt:lpstr>ЗАОЧНО без ВНЕБ</vt:lpstr>
      <vt:lpstr>ОЧНО копия</vt:lpstr>
      <vt:lpstr>ЗАОЧНО копии</vt:lpstr>
      <vt:lpstr>аспирантура!Область_печати</vt:lpstr>
      <vt:lpstr>'ЗАОЧНО без ВНЕБ'!Область_печати</vt:lpstr>
      <vt:lpstr>'ЗАОЧНО копии'!Область_печати</vt:lpstr>
      <vt:lpstr>'ЗАОЧНО-бакалавриат, специал'!Область_печати</vt:lpstr>
      <vt:lpstr>магистратура!Область_печати</vt:lpstr>
      <vt:lpstr>'ОЧНО без ВНЕБ'!Область_печати</vt:lpstr>
      <vt:lpstr>'ОЧНО копия'!Область_печати</vt:lpstr>
      <vt:lpstr>'ОЧНО-бакалавриат, специалит'!Область_печати</vt:lpstr>
      <vt:lpstr>'ОЧНО-ЗАОЧНО-бакалавр.,специ'!Область_печати</vt:lpstr>
    </vt:vector>
  </TitlesOfParts>
  <Company>Family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Bratok</dc:creator>
  <cp:lastModifiedBy>Приемная комиссия 2</cp:lastModifiedBy>
  <cp:lastPrinted>2017-07-27T13:30:50Z</cp:lastPrinted>
  <dcterms:created xsi:type="dcterms:W3CDTF">2009-06-09T05:20:59Z</dcterms:created>
  <dcterms:modified xsi:type="dcterms:W3CDTF">2017-07-27T13:33:46Z</dcterms:modified>
</cp:coreProperties>
</file>